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cpolt0-my.sharepoint.com/personal/i_gliaudeliene_cpo_lt/Documents/Desktop/MEDIKAMENTAI KAUNUI 4/SUTARTYS/ENTAFARMA/"/>
    </mc:Choice>
  </mc:AlternateContent>
  <xr:revisionPtr revIDLastSave="0" documentId="14_{B25AF003-FBF0-42FB-BE59-12E975709065}" xr6:coauthVersionLast="47" xr6:coauthVersionMax="47" xr10:uidLastSave="{00000000-0000-0000-0000-000000000000}"/>
  <bookViews>
    <workbookView xWindow="-108" yWindow="12852" windowWidth="23256" windowHeight="12456" xr2:uid="{00000000-000D-0000-FFFF-FFFF00000000}"/>
  </bookViews>
  <sheets>
    <sheet name="Pasiūlymas" sheetId="1" r:id="rId1"/>
    <sheet name="Subtiekėjai ir priedai" sheetId="2" state="hidden" r:id="rId2"/>
  </sheets>
  <definedNames>
    <definedName name="_xlnm.Print_Area" localSheetId="0">Pasiūlymas!$A$1:$G$185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5" i="1" l="1"/>
  <c r="F173" i="1"/>
  <c r="G174" i="1" s="1"/>
  <c r="G164" i="1"/>
  <c r="F162" i="1"/>
  <c r="G153" i="1"/>
  <c r="F151" i="1"/>
  <c r="G152" i="1" s="1"/>
  <c r="G143" i="1"/>
  <c r="F141" i="1"/>
  <c r="F142" i="1" s="1"/>
  <c r="F143" i="1" s="1"/>
  <c r="F144" i="1" s="1"/>
  <c r="G134" i="1"/>
  <c r="F132" i="1"/>
  <c r="G133" i="1" s="1"/>
  <c r="G122" i="1"/>
  <c r="F120" i="1"/>
  <c r="F121" i="1" s="1"/>
  <c r="F122" i="1" s="1"/>
  <c r="F123" i="1" s="1"/>
  <c r="G110" i="1"/>
  <c r="F108" i="1"/>
  <c r="G100" i="1"/>
  <c r="F98" i="1"/>
  <c r="G99" i="1" s="1"/>
  <c r="G90" i="1"/>
  <c r="F88" i="1"/>
  <c r="G81" i="1"/>
  <c r="F79" i="1"/>
  <c r="G80" i="1" s="1"/>
  <c r="G70" i="1"/>
  <c r="F68" i="1"/>
  <c r="G69" i="1" s="1"/>
  <c r="G58" i="1"/>
  <c r="F56" i="1"/>
  <c r="G57" i="1" s="1"/>
  <c r="G46" i="1"/>
  <c r="F44" i="1"/>
  <c r="F45" i="1" s="1"/>
  <c r="F46" i="1" s="1"/>
  <c r="F47" i="1" s="1"/>
  <c r="G37" i="1"/>
  <c r="F35" i="1"/>
  <c r="G36" i="1" s="1"/>
  <c r="G28" i="1"/>
  <c r="F26" i="1"/>
  <c r="F89" i="1" l="1"/>
  <c r="F90" i="1" s="1"/>
  <c r="F91" i="1" s="1"/>
  <c r="G89" i="1"/>
  <c r="F163" i="1"/>
  <c r="F164" i="1" s="1"/>
  <c r="F165" i="1" s="1"/>
  <c r="G163" i="1"/>
  <c r="F109" i="1"/>
  <c r="F110" i="1" s="1"/>
  <c r="F111" i="1" s="1"/>
  <c r="G109" i="1"/>
  <c r="F27" i="1"/>
  <c r="F28" i="1" s="1"/>
  <c r="F29" i="1" s="1"/>
  <c r="G27" i="1"/>
  <c r="G45" i="1"/>
  <c r="G121" i="1"/>
  <c r="G142" i="1"/>
  <c r="F69" i="1"/>
  <c r="F70" i="1" s="1"/>
  <c r="F71" i="1" s="1"/>
  <c r="F152" i="1"/>
  <c r="F153" i="1" s="1"/>
  <c r="F154" i="1" s="1"/>
  <c r="F174" i="1"/>
  <c r="F175" i="1" s="1"/>
  <c r="F176" i="1" s="1"/>
  <c r="F36" i="1"/>
  <c r="F37" i="1" s="1"/>
  <c r="F38" i="1" s="1"/>
  <c r="F57" i="1"/>
  <c r="F58" i="1" s="1"/>
  <c r="F59" i="1" s="1"/>
  <c r="F80" i="1"/>
  <c r="F81" i="1" s="1"/>
  <c r="F82" i="1" s="1"/>
  <c r="F99" i="1"/>
  <c r="F100" i="1" s="1"/>
  <c r="F101" i="1" s="1"/>
  <c r="F133" i="1"/>
  <c r="F134" i="1" s="1"/>
  <c r="F135" i="1" s="1"/>
</calcChain>
</file>

<file path=xl/sharedStrings.xml><?xml version="1.0" encoding="utf-8"?>
<sst xmlns="http://schemas.openxmlformats.org/spreadsheetml/2006/main" count="349" uniqueCount="156">
  <si>
    <t>MEDIKAMENTAI</t>
  </si>
  <si>
    <t>Kam:</t>
  </si>
  <si>
    <t>Lietuvos sveikatos mokslų universiteto Kauno ligoninė VŠĮ</t>
  </si>
  <si>
    <t>Data:</t>
  </si>
  <si>
    <t>Nr.:</t>
  </si>
  <si>
    <t>Vieta:</t>
  </si>
  <si>
    <t>Tiekėjo pavadinimas / Ūkio subjektų grupės nariai:</t>
  </si>
  <si>
    <t>Tiekėjo pasiūlymas:</t>
  </si>
  <si>
    <t>Nr.</t>
  </si>
  <si>
    <t>Pavadinimas</t>
  </si>
  <si>
    <t>Kiekis</t>
  </si>
  <si>
    <t>Mato vienetas</t>
  </si>
  <si>
    <t>Įkainis be PVM, Eur</t>
  </si>
  <si>
    <t>Suma be PVM, Eur</t>
  </si>
  <si>
    <t>Firminis vaistinio preparato pavadinimas, gamintojas, siūlomos vaistinio preparato savybės (pildo tiekėjas)</t>
  </si>
  <si>
    <t>Suma be PVM</t>
  </si>
  <si>
    <t>Taikomas PVM dydis (%)</t>
  </si>
  <si>
    <t>PVM suma</t>
  </si>
  <si>
    <t>Suma su PVM</t>
  </si>
  <si>
    <t>but./amp.</t>
  </si>
  <si>
    <t>amp.</t>
  </si>
  <si>
    <t>4. DALIS</t>
  </si>
  <si>
    <t>ARTEMETERAS/LUMEFANTRINAS 40/240MG</t>
  </si>
  <si>
    <t>4.</t>
  </si>
  <si>
    <t>Artemeteras/Lumefantrinas 40/240mg</t>
  </si>
  <si>
    <t>4.1.</t>
  </si>
  <si>
    <t>tab</t>
  </si>
  <si>
    <t>tab.</t>
  </si>
  <si>
    <t>10. DALIS</t>
  </si>
  <si>
    <t>CEFOPERAZONAS + SULBAKTAMAS 1000MG/1000MG INJEKCIJOMS</t>
  </si>
  <si>
    <t>10.</t>
  </si>
  <si>
    <t>Cefoperazonas + Sulbaktamas 1000mg/1000mg injekcijoms</t>
  </si>
  <si>
    <t>10.1.</t>
  </si>
  <si>
    <t>13. DALIS</t>
  </si>
  <si>
    <t>DIFTERIJOS ANTITOKSINAS 10000IU 10ML</t>
  </si>
  <si>
    <t>13.</t>
  </si>
  <si>
    <t>Difterijos antitoksinas 10000IU 10ml</t>
  </si>
  <si>
    <t>13.1.</t>
  </si>
  <si>
    <t>fl.</t>
  </si>
  <si>
    <t>14. DALIS</t>
  </si>
  <si>
    <t>FAMOTIDINAS 20MG MILTELIAI IR TIRPIKLIS INJEKCINIAM AR INFUZINIAM TIRPALUI LEISTI Į VENĄ</t>
  </si>
  <si>
    <t>14.</t>
  </si>
  <si>
    <t>Famotidinas 20mg milteliai ir tirpiklis injekciniam ar infuziniam tirpalui leisti į veną</t>
  </si>
  <si>
    <t>14.1.</t>
  </si>
  <si>
    <t>vnt.</t>
  </si>
  <si>
    <t>15. DALIS</t>
  </si>
  <si>
    <t>FENILEFRINO HIDROCHLORIDAS 10MG/ML 1 ML INJEKCIJOMS</t>
  </si>
  <si>
    <t>15.</t>
  </si>
  <si>
    <t>Fenilefrino hidrochloridas 10mg/ml 1 ml injekcijoms</t>
  </si>
  <si>
    <t>15.1.</t>
  </si>
  <si>
    <t>18. DALIS</t>
  </si>
  <si>
    <t>GLICEROLIO TRINITRATAS 50MG/10ML</t>
  </si>
  <si>
    <t>18.</t>
  </si>
  <si>
    <t>Glicerolio trinitratas 50mg/10ml</t>
  </si>
  <si>
    <t>18.1.</t>
  </si>
  <si>
    <t>20. DALIS</t>
  </si>
  <si>
    <t xml:space="preserve">IBUPROFENAS 125MG </t>
  </si>
  <si>
    <t>20.</t>
  </si>
  <si>
    <t xml:space="preserve">Ibuprofenas 125mg </t>
  </si>
  <si>
    <t>20.1.</t>
  </si>
  <si>
    <t>supp.</t>
  </si>
  <si>
    <t>22. DALIS</t>
  </si>
  <si>
    <t>IVERMEKTINAS 6MG</t>
  </si>
  <si>
    <t>22.</t>
  </si>
  <si>
    <t>Ivermektinas 6mg</t>
  </si>
  <si>
    <t>22.1.</t>
  </si>
  <si>
    <t>24. DALIS</t>
  </si>
  <si>
    <t>IZONIAZIDAS 300MG</t>
  </si>
  <si>
    <t>24.</t>
  </si>
  <si>
    <t>Izoniazidas 300mg</t>
  </si>
  <si>
    <t>24.1.</t>
  </si>
  <si>
    <t>25. DALIS</t>
  </si>
  <si>
    <t>IZONIAZIDAS 500MG MILTELIAI INJEKCINIAM TIRPALUI</t>
  </si>
  <si>
    <t>25.</t>
  </si>
  <si>
    <t>Izoniazidas 500mg milteliai injekciniam tirpalui</t>
  </si>
  <si>
    <t>25.1.</t>
  </si>
  <si>
    <t>26. DALIS</t>
  </si>
  <si>
    <t xml:space="preserve">KALCIO GLIUKONATAS 10% 10 ML </t>
  </si>
  <si>
    <t>26.</t>
  </si>
  <si>
    <t xml:space="preserve">Kalcio gliukonatas 10% 10 ml </t>
  </si>
  <si>
    <t>26.1.</t>
  </si>
  <si>
    <t>Kalcio gliukonatas 10% 10 ml</t>
  </si>
  <si>
    <t>33. DALIS</t>
  </si>
  <si>
    <t>MEGLUMINO AMIDOTRIZOATAS IR NATRIO AMIDOTRIZOATAS 370MG/ML 100ML</t>
  </si>
  <si>
    <t>33.</t>
  </si>
  <si>
    <t>Meglumino amidotrizoatas ir Natrio amidotrizoatas 370mg/ml 100ml</t>
  </si>
  <si>
    <t>33.1.</t>
  </si>
  <si>
    <t>flak.</t>
  </si>
  <si>
    <t>35. DALIS</t>
  </si>
  <si>
    <t>METILPREDNIZOLONAS 500 MG INJEKCIJOMS</t>
  </si>
  <si>
    <t>35.</t>
  </si>
  <si>
    <t>Metilprednizolonas 500 mg injekcijoms</t>
  </si>
  <si>
    <t>35.1.</t>
  </si>
  <si>
    <t>43. DALIS</t>
  </si>
  <si>
    <t>TIRPALAS ODOS DŪRIMO TESTUI 3ML (±0,5ML) - MUCOR MUCEDO</t>
  </si>
  <si>
    <t>43.</t>
  </si>
  <si>
    <t>Tirpalas odos dūrimo testui 3ml (±0,5ml) - Mucor mucedo</t>
  </si>
  <si>
    <t>43.1.</t>
  </si>
  <si>
    <t>47. DALIS</t>
  </si>
  <si>
    <t>VAZOPRESINAS 20TV/ML 1ML</t>
  </si>
  <si>
    <t>47.</t>
  </si>
  <si>
    <t>Vazopresinas 20TV/ml 1ml</t>
  </si>
  <si>
    <t>47.1.</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</si>
  <si>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</si>
  <si>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</si>
  <si>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</si>
  <si>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</si>
  <si>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</si>
  <si>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</si>
  <si>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</si>
  <si>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</si>
  <si>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</si>
  <si>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</si>
  <si>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</si>
  <si>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</si>
  <si>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</si>
  <si>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</si>
  <si>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</si>
  <si>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</si>
  <si>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</si>
  <si>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</si>
  <si>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</si>
  <si>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</si>
  <si>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16664-4 2025-11-28 13:38:01</t>
  </si>
  <si>
    <t>Bendrieji reikalavimai:</t>
  </si>
  <si>
    <t>1. Kai pirkimo dokumentuose nurodyti vaistiniai preparatai nėra įtraukti į Lietuvos Respublikos vaistinių preparatų registrą, Bendrijos vaistinių preparatų registrą, Lygiagrečiai importuojamų vaistinių preparatų sąrašą ar Lygiagrečiai platinamų Lietuvos Respublikoje vaistinių preparatų sąrašą, gali būti siūlomi vaistiniai preparatai, registruoti bent vienoje EEE valstybėje arba gamintojo valstybėje kaip vardiniai vaistiniai preparatai. Pirkimo komisijai paprašius turi būti pateikiami vaisto registraciją patvirtinantys dokumentai.</t>
  </si>
  <si>
    <t>2. Jei siūlomi vardiniai vaistiniai preparatai, neregistruoti nei vienoje EEE valstybėje, Pirkimo komisijai paprašius turi būti pateikiami vaisto registraciją patvirtinantys dokumentai, internetinė nuoroda anglų kalba ir pakuotės lapeliai.</t>
  </si>
  <si>
    <t>3. Tinkamumo naudoti terminas ne mažiau 12 mėn. nuo pristatymo datos.</t>
  </si>
  <si>
    <t>4. Vertinant pasiūlymus, pirmenybė bus teikiama registruotiems vaistiniams preparatams, t.y. vardinių  vaistinių preparatų pasiūlymai bus vertinami tik tokiu atveju, jei nebus siūlomi registruoti vaistiniai preparatai. Jei bus pasiūlyti registruoti vaistiniai preparatai ir toks pasiūlymas nebus atmestas dėl kitų priežasčių – vardinių vaistinių preparatų pasiūlymas nebus vertinamas.</t>
  </si>
  <si>
    <t>5. Jei vaistas bus tiekiamas vadovaujantis Lietuvos Respublikos sveikatos apsaugos ministro 2005-05-09 įsakymu Nr. V-374 „Dėl Vardinių vaistinių preparatų įsigijimo taisyklių patvirtinimo“, šalia registracijos Nr. būtina žymėti „Vardinis“ .</t>
  </si>
  <si>
    <t>PIRKIMO SĄLYGŲ PRIEDO "PASIŪLYMO FORMA" TĘSINYS „SIŪLOMŲ PREKIŲ KAINA IR TECHNINĖ SPECIFIKACIJA“</t>
  </si>
  <si>
    <t>UAB Entafarma</t>
  </si>
  <si>
    <t>2025-12-12</t>
  </si>
  <si>
    <t>12/12/25</t>
  </si>
  <si>
    <t xml:space="preserve">Širvintų r. sav. </t>
  </si>
  <si>
    <t>Lumerax 40mg/240mg tabletës N6, IPCA (Vardinis)</t>
  </si>
  <si>
    <t>ZON-FH 2 powder for inj. 2g N1, Florencia Healthcare [Vardinis]</t>
  </si>
  <si>
    <t>Diphtheria Antitoxin I.P. 1000IU/ml 10ml vial N1, VINS [Vardinis]</t>
  </si>
  <si>
    <t>Famotin 20mg/5ml milt.inj. tirpalui N10, S.C Balkan Pharmaceuticals [Vardinis]</t>
  </si>
  <si>
    <t>Frenin (Phenylephrine) 10mg/ml amp. 1ml N1, Samarth [Vardinis]</t>
  </si>
  <si>
    <t>Nitrocin 50mg/10ml inj. amp. N5, Samarth [Vardinis]</t>
  </si>
  <si>
    <t>Iverheal 6mg tabletës N100, Healing Pharma [Vardinis]</t>
  </si>
  <si>
    <t>Solonex 300mg tab. N100, Macleods Lab. [Vardinis]</t>
  </si>
  <si>
    <t>Nicozid 500mg/5ml injekcinis tirpalas N5, PIAM [Vardinis]</t>
  </si>
  <si>
    <t>Gluconate de calcium proamp 10% 10ml N50, Aguettant [Vardinis]</t>
  </si>
  <si>
    <t>Gastrolux 370mg/ml geriamasis ar tiesiosios þarnos tirpalas 100ml N10, SanoChemia [Vardinis]</t>
  </si>
  <si>
    <t>MP-Zone  500mg milteliai injekcinam tirpalui N1, MITS [Vardinis]</t>
  </si>
  <si>
    <t>Cpressin-P 20IU/ml 1ml N5, Samarth [Vardinis]</t>
  </si>
  <si>
    <t>Skin Prick Test bottle x 2,5ml + 0,5ml  N1 (P907), Inmunotek S.L. [Vardinis]</t>
  </si>
  <si>
    <t>Ibugard 125mg žvakutės N10, Polpharma, LT/1/20/4505/002</t>
  </si>
  <si>
    <t>ŠALIŲ PARAŠAI</t>
  </si>
  <si>
    <t>PIRKĖJAS</t>
  </si>
  <si>
    <t>TIEKĖJAS</t>
  </si>
  <si>
    <t>VšĮ Lietuvos sveikatos mokslų universiteto Kauno ligoninės
Generalinė direktorė
prof. dr. Diana Žaliaduonytė</t>
  </si>
  <si>
    <t>Specialiųjų sutarties sąlygų priedo Nr. 1 tęsinys</t>
  </si>
  <si>
    <t>UAB Entafarma
Konkursų skyriaus vadovas,
veikiantis pagal 2026-01-02 įgaliojimą
Nr. ENT/Į/2026/01/02,
Aurimas Kirkliauskas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</si>
</sst>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color theme="4"/>
      <name val="Calibri"/>
      <family val="2"/>
      <scheme val="minor"/>
    </font>
    <font>
      <sz val="11"/>
      <color theme="4"/>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1" fillId="2" borderId="0" xfId="0" applyFont="1" applyFill="1"/>
    <xf numFmtId="0" fontId="1" fillId="2" borderId="2" xfId="0" applyFont="1" applyFill="1" applyBorder="1"/>
    <xf numFmtId="0" fontId="1" fillId="2" borderId="3" xfId="0" applyFont="1" applyFill="1" applyBorder="1" applyAlignment="1">
      <alignment horizontal="center" vertical="center" wrapText="1"/>
    </xf>
    <xf numFmtId="0" fontId="1" fillId="2" borderId="5"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0" xfId="0" applyFont="1" applyFill="1" applyAlignment="1">
      <alignment wrapText="1"/>
    </xf>
    <xf numFmtId="0" fontId="1" fillId="3" borderId="7" xfId="0" applyFont="1" applyFill="1" applyBorder="1" applyAlignment="1" applyProtection="1">
      <alignment horizontal="center" vertical="center"/>
      <protection locked="0"/>
    </xf>
    <xf numFmtId="0" fontId="1" fillId="3" borderId="10" xfId="0" applyFont="1" applyFill="1" applyBorder="1" applyAlignment="1" applyProtection="1">
      <alignment horizontal="center" vertical="center"/>
      <protection locked="0"/>
    </xf>
    <xf numFmtId="0" fontId="1" fillId="4" borderId="6" xfId="0" applyFont="1" applyFill="1" applyBorder="1" applyAlignment="1">
      <alignment horizontal="center" vertical="center" wrapText="1"/>
    </xf>
    <xf numFmtId="0" fontId="1" fillId="5" borderId="6"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0" fillId="0" borderId="14" xfId="0" applyBorder="1"/>
    <xf numFmtId="0" fontId="1" fillId="2" borderId="0" xfId="0" applyFont="1" applyFill="1"/>
    <xf numFmtId="0" fontId="1" fillId="3" borderId="1" xfId="0" applyFont="1" applyFill="1" applyBorder="1" applyAlignment="1" applyProtection="1">
      <alignment horizontal="center" vertical="center" wrapText="1"/>
      <protection locked="0"/>
    </xf>
    <xf numFmtId="0" fontId="0" fillId="0" borderId="15" xfId="0" applyBorder="1"/>
    <xf numFmtId="0" fontId="1" fillId="3" borderId="6"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0" fillId="0" borderId="12" xfId="0" applyBorder="1"/>
    <xf numFmtId="0" fontId="0" fillId="0" borderId="11" xfId="0" applyBorder="1"/>
    <xf numFmtId="0" fontId="1" fillId="3" borderId="7" xfId="0" applyFont="1" applyFill="1" applyBorder="1" applyAlignment="1" applyProtection="1">
      <alignment horizontal="center" vertical="center" wrapText="1"/>
      <protection locked="0"/>
    </xf>
    <xf numFmtId="0" fontId="0" fillId="0" borderId="16" xfId="0" applyBorder="1"/>
    <xf numFmtId="0" fontId="1" fillId="3" borderId="9" xfId="0" applyFont="1" applyFill="1" applyBorder="1" applyAlignment="1" applyProtection="1">
      <alignment horizontal="center" vertical="center" wrapText="1"/>
      <protection locked="0"/>
    </xf>
    <xf numFmtId="0" fontId="0" fillId="0" borderId="18" xfId="0" applyBorder="1"/>
    <xf numFmtId="0" fontId="0" fillId="0" borderId="19" xfId="0" applyBorder="1"/>
    <xf numFmtId="0" fontId="1" fillId="2" borderId="3" xfId="0" applyFont="1" applyFill="1" applyBorder="1" applyAlignment="1">
      <alignment horizontal="center" vertical="center" wrapText="1"/>
    </xf>
    <xf numFmtId="0" fontId="1" fillId="3" borderId="0" xfId="0" applyFont="1" applyFill="1" applyProtection="1">
      <protection locked="0"/>
    </xf>
    <xf numFmtId="0" fontId="1" fillId="5" borderId="1" xfId="0" applyFont="1" applyFill="1" applyBorder="1" applyAlignment="1" applyProtection="1">
      <alignment horizontal="left" vertical="center" wrapText="1"/>
      <protection locked="0"/>
    </xf>
    <xf numFmtId="0" fontId="1" fillId="2" borderId="5" xfId="0" applyFont="1" applyFill="1" applyBorder="1" applyAlignment="1">
      <alignment horizontal="center" vertical="center" wrapText="1"/>
    </xf>
    <xf numFmtId="0" fontId="0" fillId="0" borderId="13" xfId="0" applyBorder="1"/>
    <xf numFmtId="0" fontId="1" fillId="3" borderId="8" xfId="0" applyFont="1" applyFill="1" applyBorder="1" applyAlignment="1" applyProtection="1">
      <alignment horizontal="center" vertical="center" wrapText="1"/>
      <protection locked="0"/>
    </xf>
    <xf numFmtId="0" fontId="1" fillId="5" borderId="16" xfId="0"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horizontal="right"/>
    </xf>
    <xf numFmtId="0" fontId="3" fillId="2" borderId="0" xfId="0" applyFont="1" applyFill="1" applyAlignment="1">
      <alignment horizontal="left" vertical="top" wrapText="1"/>
    </xf>
    <xf numFmtId="0" fontId="2" fillId="2" borderId="0" xfId="0" applyFont="1" applyFill="1" applyAlignment="1">
      <alignment horizontal="left"/>
    </xf>
    <xf numFmtId="0" fontId="1" fillId="5" borderId="9" xfId="0" applyFont="1" applyFill="1" applyBorder="1" applyAlignment="1" applyProtection="1">
      <alignment horizontal="left" vertical="center" wrapText="1"/>
      <protection locked="0"/>
    </xf>
    <xf numFmtId="0" fontId="1" fillId="5" borderId="20" xfId="0" applyFont="1" applyFill="1" applyBorder="1" applyAlignment="1" applyProtection="1">
      <alignment horizontal="center" vertical="center" wrapText="1"/>
      <protection locked="0"/>
    </xf>
    <xf numFmtId="0" fontId="0" fillId="0" borderId="2" xfId="0" applyBorder="1"/>
    <xf numFmtId="0" fontId="0" fillId="0" borderId="20" xfId="0" applyBorder="1"/>
    <xf numFmtId="0" fontId="1" fillId="4" borderId="1"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0" xfId="0" applyFont="1" applyFill="1" applyAlignment="1">
      <alignment horizontal="left" wrapText="1"/>
    </xf>
    <xf numFmtId="0" fontId="1" fillId="0" borderId="0" xfId="0" applyFont="1" applyFill="1"/>
    <xf numFmtId="0" fontId="1" fillId="0" borderId="0" xfId="0" applyFont="1" applyFill="1" applyAlignment="1">
      <alignment wrapText="1"/>
    </xf>
    <xf numFmtId="0" fontId="1" fillId="0" borderId="0" xfId="0" applyFont="1" applyFill="1" applyAlignment="1">
      <alignment horizontal="right" vertical="center" wrapText="1"/>
    </xf>
    <xf numFmtId="0" fontId="2" fillId="0" borderId="0" xfId="0" applyFont="1" applyFill="1"/>
    <xf numFmtId="0" fontId="2" fillId="0" borderId="0" xfId="0" applyFont="1" applyFill="1" applyAlignment="1">
      <alignment wrapText="1"/>
    </xf>
    <xf numFmtId="0" fontId="2" fillId="0" borderId="0" xfId="0" applyFont="1" applyFill="1" applyAlignment="1">
      <alignment horizontal="center" wrapText="1"/>
    </xf>
    <xf numFmtId="0" fontId="1" fillId="0" borderId="1" xfId="0" applyFont="1" applyFill="1" applyBorder="1" applyAlignment="1">
      <alignment horizontal="left"/>
    </xf>
    <xf numFmtId="0" fontId="1" fillId="0" borderId="1" xfId="0" applyFont="1" applyFill="1" applyBorder="1" applyAlignment="1" applyProtection="1">
      <alignment wrapText="1"/>
      <protection locked="0"/>
    </xf>
    <xf numFmtId="0" fontId="1" fillId="0" borderId="1" xfId="0" applyFont="1" applyFill="1" applyBorder="1" applyAlignment="1">
      <alignment vertical="center" wrapText="1"/>
    </xf>
    <xf numFmtId="0" fontId="0" fillId="0" borderId="14" xfId="0" applyFill="1" applyBorder="1"/>
    <xf numFmtId="0" fontId="1" fillId="0" borderId="1" xfId="0" applyFont="1" applyFill="1" applyBorder="1" applyAlignment="1" applyProtection="1">
      <alignment horizontal="center" vertical="center" wrapText="1"/>
      <protection locked="0"/>
    </xf>
    <xf numFmtId="0" fontId="0" fillId="0" borderId="15" xfId="0" applyFill="1" applyBorder="1" applyProtection="1">
      <protection locked="0"/>
    </xf>
    <xf numFmtId="0" fontId="0" fillId="0" borderId="14" xfId="0" applyFill="1" applyBorder="1" applyProtection="1">
      <protection locked="0"/>
    </xf>
    <xf numFmtId="0" fontId="1" fillId="0" borderId="0" xfId="0" applyFont="1" applyFill="1" applyAlignment="1">
      <alignment vertical="center" wrapText="1"/>
    </xf>
    <xf numFmtId="0" fontId="1" fillId="0" borderId="0" xfId="0" applyFont="1" applyFill="1" applyAlignment="1" applyProtection="1">
      <alignment horizontal="center" vertical="center" wrapText="1"/>
      <protection locked="0"/>
    </xf>
    <xf numFmtId="0" fontId="4" fillId="0" borderId="0" xfId="0" applyFont="1" applyFill="1"/>
    <xf numFmtId="0" fontId="5" fillId="0" borderId="0" xfId="0" applyFont="1" applyFill="1"/>
    <xf numFmtId="0" fontId="5" fillId="0" borderId="0" xfId="0" applyFont="1" applyFill="1" applyAlignment="1">
      <alignment vertical="center" wrapText="1"/>
    </xf>
    <xf numFmtId="0" fontId="2" fillId="0" borderId="21" xfId="0" applyFont="1" applyFill="1" applyBorder="1"/>
    <xf numFmtId="0" fontId="2" fillId="0" borderId="21" xfId="0" applyFont="1" applyFill="1" applyBorder="1" applyAlignment="1">
      <alignment wrapText="1"/>
    </xf>
    <xf numFmtId="0" fontId="1" fillId="0" borderId="21" xfId="0" applyFont="1" applyFill="1" applyBorder="1" applyAlignment="1">
      <alignment wrapText="1"/>
    </xf>
    <xf numFmtId="0" fontId="1" fillId="0" borderId="21" xfId="0" applyFont="1" applyFill="1" applyBorder="1"/>
    <xf numFmtId="0" fontId="1" fillId="0" borderId="21" xfId="0" applyFont="1" applyFill="1" applyBorder="1" applyAlignment="1" applyProtection="1">
      <alignment wrapText="1"/>
      <protection locked="0"/>
    </xf>
    <xf numFmtId="0" fontId="1" fillId="0" borderId="21" xfId="0" applyFont="1" applyFill="1" applyBorder="1" applyProtection="1">
      <protection locked="0"/>
    </xf>
    <xf numFmtId="0" fontId="1" fillId="0" borderId="0" xfId="0" applyFont="1" applyFill="1" applyAlignment="1">
      <alignment horizontal="center" vertical="center"/>
    </xf>
    <xf numFmtId="0" fontId="1" fillId="0"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85"/>
  <sheetViews>
    <sheetView tabSelected="1" topLeftCell="A162" workbookViewId="0">
      <selection activeCell="B40" sqref="B40"/>
    </sheetView>
  </sheetViews>
  <sheetFormatPr defaultColWidth="10.875" defaultRowHeight="15" x14ac:dyDescent="0.25"/>
  <cols>
    <col min="1" max="1" width="9.125" style="1" customWidth="1"/>
    <col min="2" max="2" width="60.125" style="7" customWidth="1"/>
    <col min="3" max="3" width="17.625" style="7" customWidth="1"/>
    <col min="4" max="4" width="14.75" style="1" customWidth="1"/>
    <col min="5" max="5" width="14.75" style="7" customWidth="1"/>
    <col min="6" max="6" width="15" style="1" customWidth="1"/>
    <col min="7" max="7" width="40" style="7" customWidth="1"/>
    <col min="8" max="8" width="26.5" style="1" customWidth="1"/>
    <col min="9" max="15" width="25" style="1" customWidth="1"/>
    <col min="16" max="16" width="10.875" style="1" customWidth="1"/>
    <col min="17" max="16384" width="10.875" style="1"/>
  </cols>
  <sheetData>
    <row r="1" spans="1:7" x14ac:dyDescent="0.25">
      <c r="A1" s="45"/>
      <c r="B1" s="46"/>
      <c r="C1" s="46"/>
      <c r="D1" s="45"/>
      <c r="E1" s="47" t="s">
        <v>154</v>
      </c>
      <c r="F1" s="47"/>
      <c r="G1" s="47"/>
    </row>
    <row r="2" spans="1:7" x14ac:dyDescent="0.25">
      <c r="A2" s="48" t="s">
        <v>130</v>
      </c>
      <c r="B2" s="49"/>
      <c r="C2" s="46"/>
      <c r="D2" s="45"/>
      <c r="E2" s="46"/>
      <c r="F2" s="45"/>
      <c r="G2" s="46"/>
    </row>
    <row r="3" spans="1:7" x14ac:dyDescent="0.25">
      <c r="A3" s="45"/>
      <c r="B3" s="50"/>
      <c r="C3" s="46"/>
      <c r="D3" s="45"/>
      <c r="E3" s="46"/>
      <c r="F3" s="45"/>
      <c r="G3" s="46"/>
    </row>
    <row r="4" spans="1:7" x14ac:dyDescent="0.25">
      <c r="A4" s="48" t="s">
        <v>0</v>
      </c>
      <c r="B4" s="49"/>
      <c r="C4" s="46"/>
      <c r="D4" s="45"/>
      <c r="E4" s="46"/>
      <c r="F4" s="45"/>
      <c r="G4" s="46"/>
    </row>
    <row r="5" spans="1:7" x14ac:dyDescent="0.25">
      <c r="A5" s="48"/>
      <c r="B5" s="49"/>
      <c r="C5" s="46"/>
      <c r="D5" s="45"/>
      <c r="E5" s="46"/>
      <c r="F5" s="45"/>
      <c r="G5" s="46"/>
    </row>
    <row r="6" spans="1:7" x14ac:dyDescent="0.25">
      <c r="A6" s="45" t="s">
        <v>1</v>
      </c>
      <c r="B6" s="49" t="s">
        <v>2</v>
      </c>
      <c r="C6" s="46"/>
      <c r="D6" s="45"/>
      <c r="E6" s="46"/>
      <c r="F6" s="45"/>
      <c r="G6" s="46"/>
    </row>
    <row r="7" spans="1:7" x14ac:dyDescent="0.25">
      <c r="A7" s="45"/>
      <c r="B7" s="49"/>
      <c r="C7" s="46"/>
      <c r="D7" s="45"/>
      <c r="E7" s="46"/>
      <c r="F7" s="45"/>
      <c r="G7" s="46"/>
    </row>
    <row r="8" spans="1:7" x14ac:dyDescent="0.25">
      <c r="A8" s="51" t="s">
        <v>3</v>
      </c>
      <c r="B8" s="52" t="s">
        <v>132</v>
      </c>
      <c r="C8" s="46"/>
      <c r="D8" s="45"/>
      <c r="E8" s="46"/>
      <c r="F8" s="45"/>
      <c r="G8" s="46"/>
    </row>
    <row r="9" spans="1:7" x14ac:dyDescent="0.25">
      <c r="A9" s="51" t="s">
        <v>4</v>
      </c>
      <c r="B9" s="52" t="s">
        <v>133</v>
      </c>
      <c r="C9" s="46"/>
      <c r="D9" s="45"/>
      <c r="E9" s="46"/>
      <c r="F9" s="45"/>
      <c r="G9" s="46"/>
    </row>
    <row r="10" spans="1:7" x14ac:dyDescent="0.25">
      <c r="A10" s="51" t="s">
        <v>5</v>
      </c>
      <c r="B10" s="52" t="s">
        <v>134</v>
      </c>
      <c r="C10" s="46"/>
      <c r="D10" s="45"/>
      <c r="E10" s="46"/>
      <c r="F10" s="45"/>
      <c r="G10" s="46"/>
    </row>
    <row r="11" spans="1:7" x14ac:dyDescent="0.25">
      <c r="A11" s="45"/>
      <c r="B11" s="46"/>
      <c r="C11" s="46"/>
      <c r="D11" s="45"/>
      <c r="E11" s="46"/>
      <c r="F11" s="45"/>
      <c r="G11" s="46"/>
    </row>
    <row r="12" spans="1:7" ht="15.75" x14ac:dyDescent="0.25">
      <c r="A12" s="53" t="s">
        <v>6</v>
      </c>
      <c r="B12" s="54"/>
      <c r="C12" s="55" t="s">
        <v>131</v>
      </c>
      <c r="D12" s="56"/>
      <c r="E12" s="56"/>
      <c r="F12" s="57"/>
      <c r="G12" s="46"/>
    </row>
    <row r="13" spans="1:7" ht="18" customHeight="1" x14ac:dyDescent="0.25">
      <c r="A13" s="58"/>
      <c r="B13" s="58"/>
      <c r="C13" s="59"/>
      <c r="D13" s="59"/>
      <c r="E13" s="59"/>
      <c r="F13" s="59"/>
      <c r="G13" s="46"/>
    </row>
    <row r="14" spans="1:7" x14ac:dyDescent="0.25">
      <c r="A14" s="60" t="s">
        <v>124</v>
      </c>
      <c r="B14" s="61"/>
      <c r="C14" s="61"/>
      <c r="D14" s="61"/>
      <c r="E14" s="61"/>
      <c r="F14" s="61"/>
      <c r="G14" s="46"/>
    </row>
    <row r="15" spans="1:7" s="7" customFormat="1" ht="60.75" customHeight="1" x14ac:dyDescent="0.25">
      <c r="A15" s="62" t="s">
        <v>125</v>
      </c>
      <c r="B15" s="62"/>
      <c r="C15" s="62"/>
      <c r="D15" s="62"/>
      <c r="E15" s="62"/>
      <c r="F15" s="62"/>
      <c r="G15" s="46"/>
    </row>
    <row r="16" spans="1:7" ht="33.75" customHeight="1" x14ac:dyDescent="0.25">
      <c r="A16" s="62" t="s">
        <v>126</v>
      </c>
      <c r="B16" s="62"/>
      <c r="C16" s="62"/>
      <c r="D16" s="62"/>
      <c r="E16" s="62"/>
      <c r="F16" s="62"/>
      <c r="G16" s="46"/>
    </row>
    <row r="17" spans="1:7" x14ac:dyDescent="0.25">
      <c r="A17" s="61" t="s">
        <v>127</v>
      </c>
      <c r="B17" s="61"/>
      <c r="C17" s="61"/>
      <c r="D17" s="61"/>
      <c r="E17" s="61"/>
      <c r="F17" s="61"/>
      <c r="G17" s="46"/>
    </row>
    <row r="18" spans="1:7" ht="51" customHeight="1" x14ac:dyDescent="0.25">
      <c r="A18" s="62" t="s">
        <v>128</v>
      </c>
      <c r="B18" s="62"/>
      <c r="C18" s="62"/>
      <c r="D18" s="62"/>
      <c r="E18" s="62"/>
      <c r="F18" s="62"/>
      <c r="G18" s="46"/>
    </row>
    <row r="19" spans="1:7" ht="32.1" customHeight="1" x14ac:dyDescent="0.25">
      <c r="A19" s="62" t="s">
        <v>129</v>
      </c>
      <c r="B19" s="61"/>
      <c r="C19" s="61"/>
      <c r="D19" s="61"/>
      <c r="E19" s="61"/>
      <c r="F19" s="61"/>
      <c r="G19" s="46"/>
    </row>
    <row r="20" spans="1:7" x14ac:dyDescent="0.25">
      <c r="A20" s="45"/>
      <c r="B20" s="46"/>
      <c r="C20" s="46"/>
      <c r="D20" s="45"/>
      <c r="E20" s="46"/>
      <c r="F20" s="45"/>
      <c r="G20" s="46"/>
    </row>
    <row r="21" spans="1:7" x14ac:dyDescent="0.25">
      <c r="A21" s="48" t="s">
        <v>21</v>
      </c>
      <c r="B21" s="49" t="s">
        <v>22</v>
      </c>
      <c r="C21" s="46"/>
      <c r="D21" s="45"/>
      <c r="E21" s="46"/>
      <c r="F21" s="45"/>
      <c r="G21" s="46"/>
    </row>
    <row r="22" spans="1:7" x14ac:dyDescent="0.25">
      <c r="A22" s="45"/>
      <c r="B22" s="46"/>
      <c r="C22" s="46"/>
      <c r="D22" s="45"/>
      <c r="E22" s="46"/>
      <c r="F22" s="45"/>
      <c r="G22" s="46"/>
    </row>
    <row r="23" spans="1:7" x14ac:dyDescent="0.25">
      <c r="A23" s="48" t="s">
        <v>7</v>
      </c>
      <c r="B23" s="46"/>
      <c r="C23" s="46"/>
      <c r="D23" s="45"/>
      <c r="E23" s="46"/>
      <c r="F23" s="45"/>
      <c r="G23" s="46"/>
    </row>
    <row r="24" spans="1:7" ht="45" x14ac:dyDescent="0.25">
      <c r="A24" s="63" t="s">
        <v>8</v>
      </c>
      <c r="B24" s="64" t="s">
        <v>9</v>
      </c>
      <c r="C24" s="64" t="s">
        <v>10</v>
      </c>
      <c r="D24" s="63" t="s">
        <v>11</v>
      </c>
      <c r="E24" s="64" t="s">
        <v>12</v>
      </c>
      <c r="F24" s="63" t="s">
        <v>13</v>
      </c>
      <c r="G24" s="64" t="s">
        <v>14</v>
      </c>
    </row>
    <row r="25" spans="1:7" x14ac:dyDescent="0.25">
      <c r="A25" s="63" t="s">
        <v>23</v>
      </c>
      <c r="B25" s="64" t="s">
        <v>24</v>
      </c>
      <c r="C25" s="65"/>
      <c r="D25" s="66"/>
      <c r="E25" s="65"/>
      <c r="F25" s="66"/>
      <c r="G25" s="65"/>
    </row>
    <row r="26" spans="1:7" ht="30" x14ac:dyDescent="0.25">
      <c r="A26" s="66" t="s">
        <v>25</v>
      </c>
      <c r="B26" s="65" t="s">
        <v>24</v>
      </c>
      <c r="C26" s="65">
        <v>60</v>
      </c>
      <c r="D26" s="66" t="s">
        <v>26</v>
      </c>
      <c r="E26" s="67">
        <v>66</v>
      </c>
      <c r="F26" s="66">
        <f>IF(ISBLANK(E26),"", PRODUCT(C26,E26))</f>
        <v>3960</v>
      </c>
      <c r="G26" s="67" t="s">
        <v>135</v>
      </c>
    </row>
    <row r="27" spans="1:7" x14ac:dyDescent="0.25">
      <c r="A27" s="45"/>
      <c r="B27" s="46"/>
      <c r="C27" s="46"/>
      <c r="D27" s="45"/>
      <c r="E27" s="64" t="s">
        <v>15</v>
      </c>
      <c r="F27" s="63">
        <f>IF(F26="","",ROUND(SUM(F26:F26),2))</f>
        <v>3960</v>
      </c>
      <c r="G27" s="46" t="str">
        <f>IF(F26="","Neužpildytos visos objektų kainos","")</f>
        <v/>
      </c>
    </row>
    <row r="28" spans="1:7" ht="30" x14ac:dyDescent="0.25">
      <c r="A28" s="45"/>
      <c r="B28" s="46"/>
      <c r="C28" s="64" t="s">
        <v>16</v>
      </c>
      <c r="D28" s="68">
        <v>5</v>
      </c>
      <c r="E28" s="64" t="s">
        <v>17</v>
      </c>
      <c r="F28" s="63">
        <f>IF(OR(F27="",D28=""),"", ROUND(PRODUCT(D28,F27)/100,2))</f>
        <v>198</v>
      </c>
      <c r="G28" s="46" t="str">
        <f>IF(D28="", "Nurodykite taikomą PVM dydį", "")</f>
        <v/>
      </c>
    </row>
    <row r="29" spans="1:7" x14ac:dyDescent="0.25">
      <c r="A29" s="45"/>
      <c r="B29" s="46"/>
      <c r="C29" s="46"/>
      <c r="D29" s="45"/>
      <c r="E29" s="64" t="s">
        <v>18</v>
      </c>
      <c r="F29" s="63">
        <f>IF(ISBLANK(F28), "", ROUND(SUM(F27:F28),2))</f>
        <v>4158</v>
      </c>
      <c r="G29" s="46"/>
    </row>
    <row r="30" spans="1:7" x14ac:dyDescent="0.25">
      <c r="A30" s="48" t="s">
        <v>28</v>
      </c>
      <c r="B30" s="49" t="s">
        <v>29</v>
      </c>
      <c r="C30" s="46"/>
      <c r="D30" s="45"/>
      <c r="E30" s="46"/>
      <c r="F30" s="45"/>
      <c r="G30" s="46"/>
    </row>
    <row r="31" spans="1:7" x14ac:dyDescent="0.25">
      <c r="A31" s="45"/>
      <c r="B31" s="46"/>
      <c r="C31" s="46"/>
      <c r="D31" s="45"/>
      <c r="E31" s="46"/>
      <c r="F31" s="45"/>
      <c r="G31" s="46"/>
    </row>
    <row r="32" spans="1:7" x14ac:dyDescent="0.25">
      <c r="A32" s="48" t="s">
        <v>7</v>
      </c>
      <c r="B32" s="46"/>
      <c r="C32" s="46"/>
      <c r="D32" s="45"/>
      <c r="E32" s="46"/>
      <c r="F32" s="45"/>
      <c r="G32" s="46"/>
    </row>
    <row r="33" spans="1:7" ht="45" x14ac:dyDescent="0.25">
      <c r="A33" s="63" t="s">
        <v>8</v>
      </c>
      <c r="B33" s="64" t="s">
        <v>9</v>
      </c>
      <c r="C33" s="64" t="s">
        <v>10</v>
      </c>
      <c r="D33" s="63" t="s">
        <v>11</v>
      </c>
      <c r="E33" s="64" t="s">
        <v>12</v>
      </c>
      <c r="F33" s="63" t="s">
        <v>13</v>
      </c>
      <c r="G33" s="64" t="s">
        <v>14</v>
      </c>
    </row>
    <row r="34" spans="1:7" x14ac:dyDescent="0.25">
      <c r="A34" s="63" t="s">
        <v>30</v>
      </c>
      <c r="B34" s="64" t="s">
        <v>31</v>
      </c>
      <c r="C34" s="65"/>
      <c r="D34" s="66"/>
      <c r="E34" s="65"/>
      <c r="F34" s="66"/>
      <c r="G34" s="65"/>
    </row>
    <row r="35" spans="1:7" ht="30" x14ac:dyDescent="0.25">
      <c r="A35" s="66" t="s">
        <v>32</v>
      </c>
      <c r="B35" s="65" t="s">
        <v>31</v>
      </c>
      <c r="C35" s="65">
        <v>600</v>
      </c>
      <c r="D35" s="66" t="s">
        <v>19</v>
      </c>
      <c r="E35" s="67">
        <v>17</v>
      </c>
      <c r="F35" s="66">
        <f>IF(ISBLANK(E35),"", PRODUCT(C35,E35))</f>
        <v>10200</v>
      </c>
      <c r="G35" s="67" t="s">
        <v>136</v>
      </c>
    </row>
    <row r="36" spans="1:7" x14ac:dyDescent="0.25">
      <c r="A36" s="45"/>
      <c r="B36" s="46"/>
      <c r="C36" s="46"/>
      <c r="D36" s="45"/>
      <c r="E36" s="64" t="s">
        <v>15</v>
      </c>
      <c r="F36" s="63">
        <f>IF(F35="","",ROUND(SUM(F35:F35),2))</f>
        <v>10200</v>
      </c>
      <c r="G36" s="46" t="str">
        <f>IF(F35="","Neužpildytos visos objektų kainos","")</f>
        <v/>
      </c>
    </row>
    <row r="37" spans="1:7" ht="30" x14ac:dyDescent="0.25">
      <c r="A37" s="45"/>
      <c r="B37" s="46"/>
      <c r="C37" s="64" t="s">
        <v>16</v>
      </c>
      <c r="D37" s="68">
        <v>5</v>
      </c>
      <c r="E37" s="64" t="s">
        <v>17</v>
      </c>
      <c r="F37" s="63">
        <f>IF(OR(F36="",D37=""),"", ROUND(PRODUCT(D37,F36)/100,2))</f>
        <v>510</v>
      </c>
      <c r="G37" s="46" t="str">
        <f>IF(D37="", "Nurodykite taikomą PVM dydį", "")</f>
        <v/>
      </c>
    </row>
    <row r="38" spans="1:7" x14ac:dyDescent="0.25">
      <c r="A38" s="45"/>
      <c r="B38" s="46"/>
      <c r="C38" s="46"/>
      <c r="D38" s="45"/>
      <c r="E38" s="64" t="s">
        <v>18</v>
      </c>
      <c r="F38" s="63">
        <f>IF(ISBLANK(F37), "", ROUND(SUM(F36:F37),2))</f>
        <v>10710</v>
      </c>
      <c r="G38" s="46"/>
    </row>
    <row r="39" spans="1:7" x14ac:dyDescent="0.25">
      <c r="A39" s="48" t="s">
        <v>33</v>
      </c>
      <c r="B39" s="49" t="s">
        <v>34</v>
      </c>
      <c r="C39" s="46"/>
      <c r="D39" s="45"/>
      <c r="E39" s="46"/>
      <c r="F39" s="45"/>
      <c r="G39" s="46"/>
    </row>
    <row r="40" spans="1:7" x14ac:dyDescent="0.25">
      <c r="A40" s="45"/>
      <c r="B40" s="46"/>
      <c r="C40" s="46"/>
      <c r="D40" s="45"/>
      <c r="E40" s="46"/>
      <c r="F40" s="45"/>
      <c r="G40" s="46"/>
    </row>
    <row r="41" spans="1:7" x14ac:dyDescent="0.25">
      <c r="A41" s="48" t="s">
        <v>7</v>
      </c>
      <c r="B41" s="46"/>
      <c r="C41" s="46"/>
      <c r="D41" s="45"/>
      <c r="E41" s="46"/>
      <c r="F41" s="45"/>
      <c r="G41" s="46"/>
    </row>
    <row r="42" spans="1:7" ht="45" x14ac:dyDescent="0.25">
      <c r="A42" s="63" t="s">
        <v>8</v>
      </c>
      <c r="B42" s="64" t="s">
        <v>9</v>
      </c>
      <c r="C42" s="64" t="s">
        <v>10</v>
      </c>
      <c r="D42" s="63" t="s">
        <v>11</v>
      </c>
      <c r="E42" s="64" t="s">
        <v>12</v>
      </c>
      <c r="F42" s="63" t="s">
        <v>13</v>
      </c>
      <c r="G42" s="64" t="s">
        <v>14</v>
      </c>
    </row>
    <row r="43" spans="1:7" x14ac:dyDescent="0.25">
      <c r="A43" s="63" t="s">
        <v>35</v>
      </c>
      <c r="B43" s="64" t="s">
        <v>36</v>
      </c>
      <c r="C43" s="65"/>
      <c r="D43" s="66"/>
      <c r="E43" s="65"/>
      <c r="F43" s="66"/>
      <c r="G43" s="65"/>
    </row>
    <row r="44" spans="1:7" ht="30" x14ac:dyDescent="0.25">
      <c r="A44" s="66" t="s">
        <v>37</v>
      </c>
      <c r="B44" s="65" t="s">
        <v>36</v>
      </c>
      <c r="C44" s="65">
        <v>10</v>
      </c>
      <c r="D44" s="66" t="s">
        <v>38</v>
      </c>
      <c r="E44" s="67">
        <v>188</v>
      </c>
      <c r="F44" s="66">
        <f>IF(ISBLANK(E44),"", PRODUCT(C44,E44))</f>
        <v>1880</v>
      </c>
      <c r="G44" s="67" t="s">
        <v>137</v>
      </c>
    </row>
    <row r="45" spans="1:7" x14ac:dyDescent="0.25">
      <c r="A45" s="45"/>
      <c r="B45" s="46"/>
      <c r="C45" s="46"/>
      <c r="D45" s="45"/>
      <c r="E45" s="64" t="s">
        <v>15</v>
      </c>
      <c r="F45" s="63">
        <f>IF(F44="","",ROUND(SUM(F44:F44),2))</f>
        <v>1880</v>
      </c>
      <c r="G45" s="46" t="str">
        <f>IF(F44="","Neužpildytos visos objektų kainos","")</f>
        <v/>
      </c>
    </row>
    <row r="46" spans="1:7" ht="30" x14ac:dyDescent="0.25">
      <c r="A46" s="45"/>
      <c r="B46" s="46"/>
      <c r="C46" s="64" t="s">
        <v>16</v>
      </c>
      <c r="D46" s="68">
        <v>5</v>
      </c>
      <c r="E46" s="64" t="s">
        <v>17</v>
      </c>
      <c r="F46" s="63">
        <f>IF(OR(F45="",D46=""),"", ROUND(PRODUCT(D46,F45)/100,2))</f>
        <v>94</v>
      </c>
      <c r="G46" s="46" t="str">
        <f>IF(D46="", "Nurodykite taikomą PVM dydį", "")</f>
        <v/>
      </c>
    </row>
    <row r="47" spans="1:7" x14ac:dyDescent="0.25">
      <c r="A47" s="45"/>
      <c r="B47" s="46"/>
      <c r="C47" s="46"/>
      <c r="D47" s="45"/>
      <c r="E47" s="64" t="s">
        <v>18</v>
      </c>
      <c r="F47" s="63">
        <f>IF(ISBLANK(F46), "", ROUND(SUM(F45:F46),2))</f>
        <v>1974</v>
      </c>
      <c r="G47" s="46"/>
    </row>
    <row r="48" spans="1:7" x14ac:dyDescent="0.25">
      <c r="A48" s="45"/>
      <c r="B48" s="46"/>
      <c r="C48" s="46"/>
      <c r="D48" s="45"/>
      <c r="E48" s="46"/>
      <c r="F48" s="45"/>
      <c r="G48" s="46"/>
    </row>
    <row r="49" spans="1:7" x14ac:dyDescent="0.25">
      <c r="A49" s="45"/>
      <c r="B49" s="46"/>
      <c r="C49" s="46"/>
      <c r="D49" s="45"/>
      <c r="E49" s="46"/>
      <c r="F49" s="45"/>
      <c r="G49" s="46"/>
    </row>
    <row r="50" spans="1:7" x14ac:dyDescent="0.25">
      <c r="A50" s="45"/>
      <c r="B50" s="46"/>
      <c r="C50" s="46"/>
      <c r="D50" s="45"/>
      <c r="E50" s="46"/>
      <c r="F50" s="45"/>
      <c r="G50" s="46"/>
    </row>
    <row r="51" spans="1:7" ht="30" x14ac:dyDescent="0.25">
      <c r="A51" s="48" t="s">
        <v>39</v>
      </c>
      <c r="B51" s="49" t="s">
        <v>40</v>
      </c>
      <c r="C51" s="46"/>
      <c r="D51" s="45"/>
      <c r="E51" s="46"/>
      <c r="F51" s="45"/>
      <c r="G51" s="46"/>
    </row>
    <row r="52" spans="1:7" x14ac:dyDescent="0.25">
      <c r="A52" s="45"/>
      <c r="B52" s="46"/>
      <c r="C52" s="46"/>
      <c r="D52" s="45"/>
      <c r="E52" s="46"/>
      <c r="F52" s="45"/>
      <c r="G52" s="46"/>
    </row>
    <row r="53" spans="1:7" x14ac:dyDescent="0.25">
      <c r="A53" s="48" t="s">
        <v>7</v>
      </c>
      <c r="B53" s="46"/>
      <c r="C53" s="46"/>
      <c r="D53" s="45"/>
      <c r="E53" s="46"/>
      <c r="F53" s="45"/>
      <c r="G53" s="46"/>
    </row>
    <row r="54" spans="1:7" ht="45" x14ac:dyDescent="0.25">
      <c r="A54" s="63" t="s">
        <v>8</v>
      </c>
      <c r="B54" s="64" t="s">
        <v>9</v>
      </c>
      <c r="C54" s="64" t="s">
        <v>10</v>
      </c>
      <c r="D54" s="63" t="s">
        <v>11</v>
      </c>
      <c r="E54" s="64" t="s">
        <v>12</v>
      </c>
      <c r="F54" s="63" t="s">
        <v>13</v>
      </c>
      <c r="G54" s="64" t="s">
        <v>14</v>
      </c>
    </row>
    <row r="55" spans="1:7" ht="30" x14ac:dyDescent="0.25">
      <c r="A55" s="63" t="s">
        <v>41</v>
      </c>
      <c r="B55" s="64" t="s">
        <v>42</v>
      </c>
      <c r="C55" s="65"/>
      <c r="D55" s="66"/>
      <c r="E55" s="65"/>
      <c r="F55" s="66"/>
      <c r="G55" s="65"/>
    </row>
    <row r="56" spans="1:7" ht="30" x14ac:dyDescent="0.25">
      <c r="A56" s="66" t="s">
        <v>43</v>
      </c>
      <c r="B56" s="65" t="s">
        <v>42</v>
      </c>
      <c r="C56" s="65">
        <v>2000</v>
      </c>
      <c r="D56" s="66" t="s">
        <v>44</v>
      </c>
      <c r="E56" s="67">
        <v>4.55</v>
      </c>
      <c r="F56" s="66">
        <f>IF(ISBLANK(E56),"", PRODUCT(C56,E56))</f>
        <v>9100</v>
      </c>
      <c r="G56" s="67" t="s">
        <v>138</v>
      </c>
    </row>
    <row r="57" spans="1:7" x14ac:dyDescent="0.25">
      <c r="A57" s="45"/>
      <c r="B57" s="46"/>
      <c r="C57" s="46"/>
      <c r="D57" s="45"/>
      <c r="E57" s="64" t="s">
        <v>15</v>
      </c>
      <c r="F57" s="63">
        <f>IF(F56="","",ROUND(SUM(F56:F56),2))</f>
        <v>9100</v>
      </c>
      <c r="G57" s="46" t="str">
        <f>IF(F56="","Neužpildytos visos objektų kainos","")</f>
        <v/>
      </c>
    </row>
    <row r="58" spans="1:7" ht="30" x14ac:dyDescent="0.25">
      <c r="A58" s="45"/>
      <c r="B58" s="46"/>
      <c r="C58" s="64" t="s">
        <v>16</v>
      </c>
      <c r="D58" s="68">
        <v>5</v>
      </c>
      <c r="E58" s="64" t="s">
        <v>17</v>
      </c>
      <c r="F58" s="63">
        <f>IF(OR(F57="",D58=""),"", ROUND(PRODUCT(D58,F57)/100,2))</f>
        <v>455</v>
      </c>
      <c r="G58" s="46" t="str">
        <f>IF(D58="", "Nurodykite taikomą PVM dydį", "")</f>
        <v/>
      </c>
    </row>
    <row r="59" spans="1:7" x14ac:dyDescent="0.25">
      <c r="A59" s="45"/>
      <c r="B59" s="46"/>
      <c r="C59" s="46"/>
      <c r="D59" s="45"/>
      <c r="E59" s="64" t="s">
        <v>18</v>
      </c>
      <c r="F59" s="63">
        <f>IF(ISBLANK(F58), "", ROUND(SUM(F57:F58),2))</f>
        <v>9555</v>
      </c>
      <c r="G59" s="46"/>
    </row>
    <row r="60" spans="1:7" x14ac:dyDescent="0.25">
      <c r="A60" s="45"/>
      <c r="B60" s="46"/>
      <c r="C60" s="46"/>
      <c r="D60" s="45"/>
      <c r="E60" s="46"/>
      <c r="F60" s="45"/>
      <c r="G60" s="46"/>
    </row>
    <row r="61" spans="1:7" x14ac:dyDescent="0.25">
      <c r="A61" s="45"/>
      <c r="B61" s="46"/>
      <c r="C61" s="46"/>
      <c r="D61" s="45"/>
      <c r="E61" s="46"/>
      <c r="F61" s="45"/>
      <c r="G61" s="46"/>
    </row>
    <row r="62" spans="1:7" x14ac:dyDescent="0.25">
      <c r="A62" s="45"/>
      <c r="B62" s="46"/>
      <c r="C62" s="46"/>
      <c r="D62" s="45"/>
      <c r="E62" s="46"/>
      <c r="F62" s="45"/>
      <c r="G62" s="46"/>
    </row>
    <row r="63" spans="1:7" x14ac:dyDescent="0.25">
      <c r="A63" s="48" t="s">
        <v>45</v>
      </c>
      <c r="B63" s="49" t="s">
        <v>46</v>
      </c>
      <c r="C63" s="46"/>
      <c r="D63" s="45"/>
      <c r="E63" s="46"/>
      <c r="F63" s="45"/>
      <c r="G63" s="46"/>
    </row>
    <row r="64" spans="1:7" x14ac:dyDescent="0.25">
      <c r="A64" s="45"/>
      <c r="B64" s="46"/>
      <c r="C64" s="46"/>
      <c r="D64" s="45"/>
      <c r="E64" s="46"/>
      <c r="F64" s="45"/>
      <c r="G64" s="46"/>
    </row>
    <row r="65" spans="1:7" x14ac:dyDescent="0.25">
      <c r="A65" s="48" t="s">
        <v>7</v>
      </c>
      <c r="B65" s="46"/>
      <c r="C65" s="46"/>
      <c r="D65" s="45"/>
      <c r="E65" s="46"/>
      <c r="F65" s="45"/>
      <c r="G65" s="46"/>
    </row>
    <row r="66" spans="1:7" ht="45" x14ac:dyDescent="0.25">
      <c r="A66" s="63" t="s">
        <v>8</v>
      </c>
      <c r="B66" s="64" t="s">
        <v>9</v>
      </c>
      <c r="C66" s="64" t="s">
        <v>10</v>
      </c>
      <c r="D66" s="63" t="s">
        <v>11</v>
      </c>
      <c r="E66" s="64" t="s">
        <v>12</v>
      </c>
      <c r="F66" s="63" t="s">
        <v>13</v>
      </c>
      <c r="G66" s="64" t="s">
        <v>14</v>
      </c>
    </row>
    <row r="67" spans="1:7" x14ac:dyDescent="0.25">
      <c r="A67" s="63" t="s">
        <v>47</v>
      </c>
      <c r="B67" s="64" t="s">
        <v>48</v>
      </c>
      <c r="C67" s="65"/>
      <c r="D67" s="66"/>
      <c r="E67" s="65"/>
      <c r="F67" s="66"/>
      <c r="G67" s="65"/>
    </row>
    <row r="68" spans="1:7" ht="30" x14ac:dyDescent="0.25">
      <c r="A68" s="66" t="s">
        <v>49</v>
      </c>
      <c r="B68" s="65" t="s">
        <v>48</v>
      </c>
      <c r="C68" s="65">
        <v>100</v>
      </c>
      <c r="D68" s="66" t="s">
        <v>20</v>
      </c>
      <c r="E68" s="67">
        <v>14</v>
      </c>
      <c r="F68" s="66">
        <f>IF(ISBLANK(E68),"", PRODUCT(C68,E68))</f>
        <v>1400</v>
      </c>
      <c r="G68" s="67" t="s">
        <v>139</v>
      </c>
    </row>
    <row r="69" spans="1:7" x14ac:dyDescent="0.25">
      <c r="A69" s="45"/>
      <c r="B69" s="46"/>
      <c r="C69" s="46"/>
      <c r="D69" s="45"/>
      <c r="E69" s="64" t="s">
        <v>15</v>
      </c>
      <c r="F69" s="63">
        <f>IF(F68="","",ROUND(SUM(F68:F68),2))</f>
        <v>1400</v>
      </c>
      <c r="G69" s="46" t="str">
        <f>IF(F68="","Neužpildytos visos objektų kainos","")</f>
        <v/>
      </c>
    </row>
    <row r="70" spans="1:7" ht="30" x14ac:dyDescent="0.25">
      <c r="A70" s="45"/>
      <c r="B70" s="46"/>
      <c r="C70" s="64" t="s">
        <v>16</v>
      </c>
      <c r="D70" s="68">
        <v>5</v>
      </c>
      <c r="E70" s="64" t="s">
        <v>17</v>
      </c>
      <c r="F70" s="63">
        <f>IF(OR(F69="",D70=""),"", ROUND(PRODUCT(D70,F69)/100,2))</f>
        <v>70</v>
      </c>
      <c r="G70" s="46" t="str">
        <f>IF(D70="", "Nurodykite taikomą PVM dydį", "")</f>
        <v/>
      </c>
    </row>
    <row r="71" spans="1:7" x14ac:dyDescent="0.25">
      <c r="A71" s="45"/>
      <c r="B71" s="46"/>
      <c r="C71" s="46"/>
      <c r="D71" s="45"/>
      <c r="E71" s="64" t="s">
        <v>18</v>
      </c>
      <c r="F71" s="63">
        <f>IF(ISBLANK(F70), "", ROUND(SUM(F69:F70),2))</f>
        <v>1470</v>
      </c>
      <c r="G71" s="46"/>
    </row>
    <row r="72" spans="1:7" x14ac:dyDescent="0.25">
      <c r="A72" s="45"/>
      <c r="B72" s="46"/>
      <c r="C72" s="46"/>
      <c r="D72" s="45"/>
      <c r="E72" s="46"/>
      <c r="F72" s="45"/>
      <c r="G72" s="46"/>
    </row>
    <row r="73" spans="1:7" x14ac:dyDescent="0.25">
      <c r="A73" s="45"/>
      <c r="B73" s="46"/>
      <c r="C73" s="46"/>
      <c r="D73" s="45"/>
      <c r="E73" s="46"/>
      <c r="F73" s="45"/>
      <c r="G73" s="46"/>
    </row>
    <row r="74" spans="1:7" x14ac:dyDescent="0.25">
      <c r="A74" s="48" t="s">
        <v>50</v>
      </c>
      <c r="B74" s="49" t="s">
        <v>51</v>
      </c>
      <c r="C74" s="46"/>
      <c r="D74" s="45"/>
      <c r="E74" s="46"/>
      <c r="F74" s="45"/>
      <c r="G74" s="46"/>
    </row>
    <row r="75" spans="1:7" x14ac:dyDescent="0.25">
      <c r="A75" s="45"/>
      <c r="B75" s="46"/>
      <c r="C75" s="46"/>
      <c r="D75" s="45"/>
      <c r="E75" s="46"/>
      <c r="F75" s="45"/>
      <c r="G75" s="46"/>
    </row>
    <row r="76" spans="1:7" x14ac:dyDescent="0.25">
      <c r="A76" s="48" t="s">
        <v>7</v>
      </c>
      <c r="B76" s="46"/>
      <c r="C76" s="46"/>
      <c r="D76" s="45"/>
      <c r="E76" s="46"/>
      <c r="F76" s="45"/>
      <c r="G76" s="46"/>
    </row>
    <row r="77" spans="1:7" ht="45" x14ac:dyDescent="0.25">
      <c r="A77" s="63" t="s">
        <v>8</v>
      </c>
      <c r="B77" s="64" t="s">
        <v>9</v>
      </c>
      <c r="C77" s="64" t="s">
        <v>10</v>
      </c>
      <c r="D77" s="63" t="s">
        <v>11</v>
      </c>
      <c r="E77" s="64" t="s">
        <v>12</v>
      </c>
      <c r="F77" s="63" t="s">
        <v>13</v>
      </c>
      <c r="G77" s="64" t="s">
        <v>14</v>
      </c>
    </row>
    <row r="78" spans="1:7" x14ac:dyDescent="0.25">
      <c r="A78" s="63" t="s">
        <v>52</v>
      </c>
      <c r="B78" s="64" t="s">
        <v>53</v>
      </c>
      <c r="C78" s="65"/>
      <c r="D78" s="66"/>
      <c r="E78" s="65"/>
      <c r="F78" s="66"/>
      <c r="G78" s="65"/>
    </row>
    <row r="79" spans="1:7" ht="30" x14ac:dyDescent="0.25">
      <c r="A79" s="66" t="s">
        <v>54</v>
      </c>
      <c r="B79" s="65" t="s">
        <v>53</v>
      </c>
      <c r="C79" s="65">
        <v>300</v>
      </c>
      <c r="D79" s="66" t="s">
        <v>20</v>
      </c>
      <c r="E79" s="67">
        <v>8.66</v>
      </c>
      <c r="F79" s="66">
        <f>IF(ISBLANK(E79),"", PRODUCT(C79,E79))</f>
        <v>2598</v>
      </c>
      <c r="G79" s="67" t="s">
        <v>140</v>
      </c>
    </row>
    <row r="80" spans="1:7" x14ac:dyDescent="0.25">
      <c r="A80" s="45"/>
      <c r="B80" s="46"/>
      <c r="C80" s="46"/>
      <c r="D80" s="45"/>
      <c r="E80" s="64" t="s">
        <v>15</v>
      </c>
      <c r="F80" s="63">
        <f>IF(F79="","",ROUND(SUM(F79:F79),2))</f>
        <v>2598</v>
      </c>
      <c r="G80" s="46" t="str">
        <f>IF(F79="","Neužpildytos visos objektų kainos","")</f>
        <v/>
      </c>
    </row>
    <row r="81" spans="1:7" ht="30" x14ac:dyDescent="0.25">
      <c r="A81" s="45"/>
      <c r="B81" s="46"/>
      <c r="C81" s="64" t="s">
        <v>16</v>
      </c>
      <c r="D81" s="68">
        <v>5</v>
      </c>
      <c r="E81" s="64" t="s">
        <v>17</v>
      </c>
      <c r="F81" s="63">
        <f>IF(OR(F80="",D81=""),"", ROUND(PRODUCT(D81,F80)/100,2))</f>
        <v>129.9</v>
      </c>
      <c r="G81" s="46" t="str">
        <f>IF(D81="", "Nurodykite taikomą PVM dydį", "")</f>
        <v/>
      </c>
    </row>
    <row r="82" spans="1:7" x14ac:dyDescent="0.25">
      <c r="A82" s="45"/>
      <c r="B82" s="46"/>
      <c r="C82" s="46"/>
      <c r="D82" s="45"/>
      <c r="E82" s="64" t="s">
        <v>18</v>
      </c>
      <c r="F82" s="63">
        <f>IF(ISBLANK(F81), "", ROUND(SUM(F80:F81),2))</f>
        <v>2727.9</v>
      </c>
      <c r="G82" s="46"/>
    </row>
    <row r="83" spans="1:7" x14ac:dyDescent="0.25">
      <c r="A83" s="48" t="s">
        <v>55</v>
      </c>
      <c r="B83" s="49" t="s">
        <v>56</v>
      </c>
      <c r="C83" s="46"/>
      <c r="D83" s="45"/>
      <c r="E83" s="46"/>
      <c r="F83" s="45"/>
      <c r="G83" s="46"/>
    </row>
    <row r="84" spans="1:7" x14ac:dyDescent="0.25">
      <c r="A84" s="45"/>
      <c r="B84" s="46"/>
      <c r="C84" s="46"/>
      <c r="D84" s="45"/>
      <c r="E84" s="46"/>
      <c r="F84" s="45"/>
      <c r="G84" s="46"/>
    </row>
    <row r="85" spans="1:7" x14ac:dyDescent="0.25">
      <c r="A85" s="48" t="s">
        <v>7</v>
      </c>
      <c r="B85" s="46"/>
      <c r="C85" s="46"/>
      <c r="D85" s="45"/>
      <c r="E85" s="46"/>
      <c r="F85" s="45"/>
      <c r="G85" s="46"/>
    </row>
    <row r="86" spans="1:7" ht="45" x14ac:dyDescent="0.25">
      <c r="A86" s="63" t="s">
        <v>8</v>
      </c>
      <c r="B86" s="64" t="s">
        <v>9</v>
      </c>
      <c r="C86" s="64" t="s">
        <v>10</v>
      </c>
      <c r="D86" s="63" t="s">
        <v>11</v>
      </c>
      <c r="E86" s="64" t="s">
        <v>12</v>
      </c>
      <c r="F86" s="63" t="s">
        <v>13</v>
      </c>
      <c r="G86" s="64" t="s">
        <v>14</v>
      </c>
    </row>
    <row r="87" spans="1:7" x14ac:dyDescent="0.25">
      <c r="A87" s="63" t="s">
        <v>57</v>
      </c>
      <c r="B87" s="64" t="s">
        <v>58</v>
      </c>
      <c r="C87" s="65"/>
      <c r="D87" s="66"/>
      <c r="E87" s="65"/>
      <c r="F87" s="66"/>
      <c r="G87" s="65"/>
    </row>
    <row r="88" spans="1:7" ht="30" x14ac:dyDescent="0.25">
      <c r="A88" s="66" t="s">
        <v>59</v>
      </c>
      <c r="B88" s="65" t="s">
        <v>58</v>
      </c>
      <c r="C88" s="65">
        <v>400</v>
      </c>
      <c r="D88" s="66" t="s">
        <v>60</v>
      </c>
      <c r="E88" s="67">
        <v>0.29599999999999999</v>
      </c>
      <c r="F88" s="66">
        <f>IF(ISBLANK(E88),"", PRODUCT(C88,E88))</f>
        <v>118.39999999999999</v>
      </c>
      <c r="G88" s="67" t="s">
        <v>149</v>
      </c>
    </row>
    <row r="89" spans="1:7" x14ac:dyDescent="0.25">
      <c r="A89" s="45"/>
      <c r="B89" s="46"/>
      <c r="C89" s="46"/>
      <c r="D89" s="45"/>
      <c r="E89" s="64" t="s">
        <v>15</v>
      </c>
      <c r="F89" s="63">
        <f>IF(F88="","",ROUND(SUM(F88:F88),2))</f>
        <v>118.4</v>
      </c>
      <c r="G89" s="46" t="str">
        <f>IF(F88="","Neužpildytos visos objektų kainos","")</f>
        <v/>
      </c>
    </row>
    <row r="90" spans="1:7" ht="30" x14ac:dyDescent="0.25">
      <c r="A90" s="45"/>
      <c r="B90" s="46"/>
      <c r="C90" s="64" t="s">
        <v>16</v>
      </c>
      <c r="D90" s="68">
        <v>5</v>
      </c>
      <c r="E90" s="64" t="s">
        <v>17</v>
      </c>
      <c r="F90" s="63">
        <f>IF(OR(F89="",D90=""),"", ROUND(PRODUCT(D90,F89)/100,2))</f>
        <v>5.92</v>
      </c>
      <c r="G90" s="46" t="str">
        <f>IF(D90="", "Nurodykite taikomą PVM dydį", "")</f>
        <v/>
      </c>
    </row>
    <row r="91" spans="1:7" x14ac:dyDescent="0.25">
      <c r="A91" s="45"/>
      <c r="B91" s="46"/>
      <c r="C91" s="46"/>
      <c r="D91" s="45"/>
      <c r="E91" s="64" t="s">
        <v>18</v>
      </c>
      <c r="F91" s="63">
        <f>IF(ISBLANK(F90), "", ROUND(SUM(F89:F90),2))</f>
        <v>124.32</v>
      </c>
      <c r="G91" s="46"/>
    </row>
    <row r="92" spans="1:7" x14ac:dyDescent="0.25">
      <c r="A92" s="45"/>
      <c r="B92" s="46"/>
      <c r="C92" s="46"/>
      <c r="D92" s="45"/>
      <c r="E92" s="46"/>
      <c r="F92" s="45"/>
      <c r="G92" s="46"/>
    </row>
    <row r="93" spans="1:7" x14ac:dyDescent="0.25">
      <c r="A93" s="48" t="s">
        <v>61</v>
      </c>
      <c r="B93" s="49" t="s">
        <v>62</v>
      </c>
      <c r="C93" s="46"/>
      <c r="D93" s="45"/>
      <c r="E93" s="46"/>
      <c r="F93" s="45"/>
      <c r="G93" s="46"/>
    </row>
    <row r="94" spans="1:7" x14ac:dyDescent="0.25">
      <c r="A94" s="45"/>
      <c r="B94" s="46"/>
      <c r="C94" s="46"/>
      <c r="D94" s="45"/>
      <c r="E94" s="46"/>
      <c r="F94" s="45"/>
      <c r="G94" s="46"/>
    </row>
    <row r="95" spans="1:7" x14ac:dyDescent="0.25">
      <c r="A95" s="48" t="s">
        <v>7</v>
      </c>
      <c r="B95" s="46"/>
      <c r="C95" s="46"/>
      <c r="D95" s="45"/>
      <c r="E95" s="46"/>
      <c r="F95" s="45"/>
      <c r="G95" s="46"/>
    </row>
    <row r="96" spans="1:7" ht="45" x14ac:dyDescent="0.25">
      <c r="A96" s="63" t="s">
        <v>8</v>
      </c>
      <c r="B96" s="64" t="s">
        <v>9</v>
      </c>
      <c r="C96" s="64" t="s">
        <v>10</v>
      </c>
      <c r="D96" s="63" t="s">
        <v>11</v>
      </c>
      <c r="E96" s="64" t="s">
        <v>12</v>
      </c>
      <c r="F96" s="63" t="s">
        <v>13</v>
      </c>
      <c r="G96" s="64" t="s">
        <v>14</v>
      </c>
    </row>
    <row r="97" spans="1:7" x14ac:dyDescent="0.25">
      <c r="A97" s="63" t="s">
        <v>63</v>
      </c>
      <c r="B97" s="64" t="s">
        <v>64</v>
      </c>
      <c r="C97" s="65"/>
      <c r="D97" s="66"/>
      <c r="E97" s="65"/>
      <c r="F97" s="66"/>
      <c r="G97" s="65"/>
    </row>
    <row r="98" spans="1:7" ht="30" x14ac:dyDescent="0.25">
      <c r="A98" s="66" t="s">
        <v>65</v>
      </c>
      <c r="B98" s="65" t="s">
        <v>64</v>
      </c>
      <c r="C98" s="65">
        <v>100</v>
      </c>
      <c r="D98" s="66" t="s">
        <v>27</v>
      </c>
      <c r="E98" s="67">
        <v>0.88</v>
      </c>
      <c r="F98" s="66">
        <f>IF(ISBLANK(E98),"", PRODUCT(C98,E98))</f>
        <v>88</v>
      </c>
      <c r="G98" s="67" t="s">
        <v>141</v>
      </c>
    </row>
    <row r="99" spans="1:7" x14ac:dyDescent="0.25">
      <c r="A99" s="45"/>
      <c r="B99" s="46"/>
      <c r="C99" s="46"/>
      <c r="D99" s="45"/>
      <c r="E99" s="64" t="s">
        <v>15</v>
      </c>
      <c r="F99" s="63">
        <f>IF(F98="","",ROUND(SUM(F98:F98),2))</f>
        <v>88</v>
      </c>
      <c r="G99" s="46" t="str">
        <f>IF(F98="","Neužpildytos visos objektų kainos","")</f>
        <v/>
      </c>
    </row>
    <row r="100" spans="1:7" ht="30" x14ac:dyDescent="0.25">
      <c r="A100" s="45"/>
      <c r="B100" s="46"/>
      <c r="C100" s="64" t="s">
        <v>16</v>
      </c>
      <c r="D100" s="68">
        <v>5</v>
      </c>
      <c r="E100" s="64" t="s">
        <v>17</v>
      </c>
      <c r="F100" s="63">
        <f>IF(OR(F99="",D100=""),"", ROUND(PRODUCT(D100,F99)/100,2))</f>
        <v>4.4000000000000004</v>
      </c>
      <c r="G100" s="46" t="str">
        <f>IF(D100="", "Nurodykite taikomą PVM dydį", "")</f>
        <v/>
      </c>
    </row>
    <row r="101" spans="1:7" x14ac:dyDescent="0.25">
      <c r="A101" s="45"/>
      <c r="B101" s="46"/>
      <c r="C101" s="46"/>
      <c r="D101" s="45"/>
      <c r="E101" s="64" t="s">
        <v>18</v>
      </c>
      <c r="F101" s="63">
        <f>IF(ISBLANK(F100), "", ROUND(SUM(F99:F100),2))</f>
        <v>92.4</v>
      </c>
      <c r="G101" s="46"/>
    </row>
    <row r="102" spans="1:7" x14ac:dyDescent="0.25">
      <c r="A102" s="45"/>
      <c r="B102" s="46"/>
      <c r="C102" s="46"/>
      <c r="D102" s="45"/>
      <c r="E102" s="46"/>
      <c r="F102" s="45"/>
      <c r="G102" s="46"/>
    </row>
    <row r="103" spans="1:7" x14ac:dyDescent="0.25">
      <c r="A103" s="48" t="s">
        <v>66</v>
      </c>
      <c r="B103" s="49" t="s">
        <v>67</v>
      </c>
      <c r="C103" s="46"/>
      <c r="D103" s="45"/>
      <c r="E103" s="46"/>
      <c r="F103" s="45"/>
      <c r="G103" s="46"/>
    </row>
    <row r="104" spans="1:7" x14ac:dyDescent="0.25">
      <c r="A104" s="45"/>
      <c r="B104" s="46"/>
      <c r="C104" s="46"/>
      <c r="D104" s="45"/>
      <c r="E104" s="46"/>
      <c r="F104" s="45"/>
      <c r="G104" s="46"/>
    </row>
    <row r="105" spans="1:7" x14ac:dyDescent="0.25">
      <c r="A105" s="48" t="s">
        <v>7</v>
      </c>
      <c r="B105" s="46"/>
      <c r="C105" s="46"/>
      <c r="D105" s="45"/>
      <c r="E105" s="46"/>
      <c r="F105" s="45"/>
      <c r="G105" s="46"/>
    </row>
    <row r="106" spans="1:7" ht="45" x14ac:dyDescent="0.25">
      <c r="A106" s="63" t="s">
        <v>8</v>
      </c>
      <c r="B106" s="64" t="s">
        <v>9</v>
      </c>
      <c r="C106" s="64" t="s">
        <v>10</v>
      </c>
      <c r="D106" s="63" t="s">
        <v>11</v>
      </c>
      <c r="E106" s="64" t="s">
        <v>12</v>
      </c>
      <c r="F106" s="63" t="s">
        <v>13</v>
      </c>
      <c r="G106" s="64" t="s">
        <v>14</v>
      </c>
    </row>
    <row r="107" spans="1:7" x14ac:dyDescent="0.25">
      <c r="A107" s="63" t="s">
        <v>68</v>
      </c>
      <c r="B107" s="64" t="s">
        <v>69</v>
      </c>
      <c r="C107" s="65"/>
      <c r="D107" s="66"/>
      <c r="E107" s="65"/>
      <c r="F107" s="66"/>
      <c r="G107" s="65"/>
    </row>
    <row r="108" spans="1:7" ht="30" x14ac:dyDescent="0.25">
      <c r="A108" s="66" t="s">
        <v>70</v>
      </c>
      <c r="B108" s="65" t="s">
        <v>69</v>
      </c>
      <c r="C108" s="65">
        <v>2200</v>
      </c>
      <c r="D108" s="66" t="s">
        <v>27</v>
      </c>
      <c r="E108" s="67">
        <v>0.55000000000000004</v>
      </c>
      <c r="F108" s="66">
        <f>IF(ISBLANK(E108),"", PRODUCT(C108,E108))</f>
        <v>1210</v>
      </c>
      <c r="G108" s="67" t="s">
        <v>142</v>
      </c>
    </row>
    <row r="109" spans="1:7" x14ac:dyDescent="0.25">
      <c r="A109" s="45"/>
      <c r="B109" s="46"/>
      <c r="C109" s="46"/>
      <c r="D109" s="45"/>
      <c r="E109" s="64" t="s">
        <v>15</v>
      </c>
      <c r="F109" s="63">
        <f>IF(F108="","",ROUND(SUM(F108:F108),2))</f>
        <v>1210</v>
      </c>
      <c r="G109" s="46" t="str">
        <f>IF(F108="","Neužpildytos visos objektų kainos","")</f>
        <v/>
      </c>
    </row>
    <row r="110" spans="1:7" ht="30" x14ac:dyDescent="0.25">
      <c r="A110" s="45"/>
      <c r="B110" s="46"/>
      <c r="C110" s="64" t="s">
        <v>16</v>
      </c>
      <c r="D110" s="68">
        <v>5</v>
      </c>
      <c r="E110" s="64" t="s">
        <v>17</v>
      </c>
      <c r="F110" s="63">
        <f>IF(OR(F109="",D110=""),"", ROUND(PRODUCT(D110,F109)/100,2))</f>
        <v>60.5</v>
      </c>
      <c r="G110" s="46" t="str">
        <f>IF(D110="", "Nurodykite taikomą PVM dydį", "")</f>
        <v/>
      </c>
    </row>
    <row r="111" spans="1:7" x14ac:dyDescent="0.25">
      <c r="A111" s="45"/>
      <c r="B111" s="46"/>
      <c r="C111" s="46"/>
      <c r="D111" s="45"/>
      <c r="E111" s="64" t="s">
        <v>18</v>
      </c>
      <c r="F111" s="63">
        <f>IF(ISBLANK(F110), "", ROUND(SUM(F109:F110),2))</f>
        <v>1270.5</v>
      </c>
      <c r="G111" s="46"/>
    </row>
    <row r="112" spans="1:7" x14ac:dyDescent="0.25">
      <c r="A112" s="45"/>
      <c r="B112" s="46"/>
      <c r="C112" s="46"/>
      <c r="D112" s="45"/>
      <c r="E112" s="46"/>
      <c r="F112" s="45"/>
      <c r="G112" s="46"/>
    </row>
    <row r="113" spans="1:7" x14ac:dyDescent="0.25">
      <c r="A113" s="45"/>
      <c r="B113" s="46"/>
      <c r="C113" s="46"/>
      <c r="D113" s="45"/>
      <c r="E113" s="46"/>
      <c r="F113" s="45"/>
      <c r="G113" s="46"/>
    </row>
    <row r="114" spans="1:7" x14ac:dyDescent="0.25">
      <c r="A114" s="45"/>
      <c r="B114" s="46"/>
      <c r="C114" s="46"/>
      <c r="D114" s="45"/>
      <c r="E114" s="46"/>
      <c r="F114" s="45"/>
      <c r="G114" s="46"/>
    </row>
    <row r="115" spans="1:7" x14ac:dyDescent="0.25">
      <c r="A115" s="48" t="s">
        <v>71</v>
      </c>
      <c r="B115" s="49" t="s">
        <v>72</v>
      </c>
      <c r="C115" s="46"/>
      <c r="D115" s="45"/>
      <c r="E115" s="46"/>
      <c r="F115" s="45"/>
      <c r="G115" s="46"/>
    </row>
    <row r="116" spans="1:7" x14ac:dyDescent="0.25">
      <c r="A116" s="45"/>
      <c r="B116" s="46"/>
      <c r="C116" s="46"/>
      <c r="D116" s="45"/>
      <c r="E116" s="46"/>
      <c r="F116" s="45"/>
      <c r="G116" s="46"/>
    </row>
    <row r="117" spans="1:7" x14ac:dyDescent="0.25">
      <c r="A117" s="48" t="s">
        <v>7</v>
      </c>
      <c r="B117" s="46"/>
      <c r="C117" s="46"/>
      <c r="D117" s="45"/>
      <c r="E117" s="46"/>
      <c r="F117" s="45"/>
      <c r="G117" s="46"/>
    </row>
    <row r="118" spans="1:7" ht="45" x14ac:dyDescent="0.25">
      <c r="A118" s="63" t="s">
        <v>8</v>
      </c>
      <c r="B118" s="64" t="s">
        <v>9</v>
      </c>
      <c r="C118" s="64" t="s">
        <v>10</v>
      </c>
      <c r="D118" s="63" t="s">
        <v>11</v>
      </c>
      <c r="E118" s="64" t="s">
        <v>12</v>
      </c>
      <c r="F118" s="63" t="s">
        <v>13</v>
      </c>
      <c r="G118" s="64" t="s">
        <v>14</v>
      </c>
    </row>
    <row r="119" spans="1:7" x14ac:dyDescent="0.25">
      <c r="A119" s="63" t="s">
        <v>73</v>
      </c>
      <c r="B119" s="64" t="s">
        <v>74</v>
      </c>
      <c r="C119" s="65"/>
      <c r="D119" s="66"/>
      <c r="E119" s="65"/>
      <c r="F119" s="66"/>
      <c r="G119" s="65"/>
    </row>
    <row r="120" spans="1:7" ht="30" x14ac:dyDescent="0.25">
      <c r="A120" s="66" t="s">
        <v>75</v>
      </c>
      <c r="B120" s="65" t="s">
        <v>74</v>
      </c>
      <c r="C120" s="65">
        <v>50</v>
      </c>
      <c r="D120" s="66" t="s">
        <v>20</v>
      </c>
      <c r="E120" s="67">
        <v>33</v>
      </c>
      <c r="F120" s="66">
        <f>IF(ISBLANK(E120),"", PRODUCT(C120,E120))</f>
        <v>1650</v>
      </c>
      <c r="G120" s="67" t="s">
        <v>143</v>
      </c>
    </row>
    <row r="121" spans="1:7" x14ac:dyDescent="0.25">
      <c r="A121" s="45"/>
      <c r="B121" s="46"/>
      <c r="C121" s="46"/>
      <c r="D121" s="45"/>
      <c r="E121" s="64" t="s">
        <v>15</v>
      </c>
      <c r="F121" s="63">
        <f>IF(F120="","",ROUND(SUM(F120:F120),2))</f>
        <v>1650</v>
      </c>
      <c r="G121" s="46" t="str">
        <f>IF(F120="","Neužpildytos visos objektų kainos","")</f>
        <v/>
      </c>
    </row>
    <row r="122" spans="1:7" ht="30" x14ac:dyDescent="0.25">
      <c r="A122" s="45"/>
      <c r="B122" s="46"/>
      <c r="C122" s="64" t="s">
        <v>16</v>
      </c>
      <c r="D122" s="68">
        <v>5</v>
      </c>
      <c r="E122" s="64" t="s">
        <v>17</v>
      </c>
      <c r="F122" s="63">
        <f>IF(OR(F121="",D122=""),"", ROUND(PRODUCT(D122,F121)/100,2))</f>
        <v>82.5</v>
      </c>
      <c r="G122" s="46" t="str">
        <f>IF(D122="", "Nurodykite taikomą PVM dydį", "")</f>
        <v/>
      </c>
    </row>
    <row r="123" spans="1:7" x14ac:dyDescent="0.25">
      <c r="A123" s="45"/>
      <c r="B123" s="46"/>
      <c r="C123" s="46"/>
      <c r="D123" s="45"/>
      <c r="E123" s="64" t="s">
        <v>18</v>
      </c>
      <c r="F123" s="63">
        <f>IF(ISBLANK(F122), "", ROUND(SUM(F121:F122),2))</f>
        <v>1732.5</v>
      </c>
      <c r="G123" s="46"/>
    </row>
    <row r="124" spans="1:7" x14ac:dyDescent="0.25">
      <c r="A124" s="45"/>
      <c r="B124" s="46"/>
      <c r="C124" s="46"/>
      <c r="D124" s="45"/>
      <c r="E124" s="46"/>
      <c r="F124" s="45"/>
      <c r="G124" s="46"/>
    </row>
    <row r="125" spans="1:7" x14ac:dyDescent="0.25">
      <c r="A125" s="45"/>
      <c r="B125" s="46"/>
      <c r="C125" s="46"/>
      <c r="D125" s="45"/>
      <c r="E125" s="46"/>
      <c r="F125" s="45"/>
      <c r="G125" s="46"/>
    </row>
    <row r="126" spans="1:7" x14ac:dyDescent="0.25">
      <c r="A126" s="45"/>
      <c r="B126" s="46"/>
      <c r="C126" s="46"/>
      <c r="D126" s="45"/>
      <c r="E126" s="46"/>
      <c r="F126" s="45"/>
      <c r="G126" s="46"/>
    </row>
    <row r="127" spans="1:7" x14ac:dyDescent="0.25">
      <c r="A127" s="48" t="s">
        <v>76</v>
      </c>
      <c r="B127" s="49" t="s">
        <v>77</v>
      </c>
      <c r="C127" s="46"/>
      <c r="D127" s="45"/>
      <c r="E127" s="46"/>
      <c r="F127" s="45"/>
      <c r="G127" s="46"/>
    </row>
    <row r="128" spans="1:7" x14ac:dyDescent="0.25">
      <c r="A128" s="45"/>
      <c r="B128" s="46"/>
      <c r="C128" s="46"/>
      <c r="D128" s="45"/>
      <c r="E128" s="46"/>
      <c r="F128" s="45"/>
      <c r="G128" s="46"/>
    </row>
    <row r="129" spans="1:7" x14ac:dyDescent="0.25">
      <c r="A129" s="48" t="s">
        <v>7</v>
      </c>
      <c r="B129" s="46"/>
      <c r="C129" s="46"/>
      <c r="D129" s="45"/>
      <c r="E129" s="46"/>
      <c r="F129" s="45"/>
      <c r="G129" s="46"/>
    </row>
    <row r="130" spans="1:7" ht="45" x14ac:dyDescent="0.25">
      <c r="A130" s="63" t="s">
        <v>8</v>
      </c>
      <c r="B130" s="64" t="s">
        <v>9</v>
      </c>
      <c r="C130" s="64" t="s">
        <v>10</v>
      </c>
      <c r="D130" s="63" t="s">
        <v>11</v>
      </c>
      <c r="E130" s="64" t="s">
        <v>12</v>
      </c>
      <c r="F130" s="63" t="s">
        <v>13</v>
      </c>
      <c r="G130" s="64" t="s">
        <v>14</v>
      </c>
    </row>
    <row r="131" spans="1:7" x14ac:dyDescent="0.25">
      <c r="A131" s="63" t="s">
        <v>78</v>
      </c>
      <c r="B131" s="64" t="s">
        <v>79</v>
      </c>
      <c r="C131" s="65"/>
      <c r="D131" s="66"/>
      <c r="E131" s="65"/>
      <c r="F131" s="66"/>
      <c r="G131" s="65"/>
    </row>
    <row r="132" spans="1:7" ht="30" x14ac:dyDescent="0.25">
      <c r="A132" s="66" t="s">
        <v>80</v>
      </c>
      <c r="B132" s="65" t="s">
        <v>81</v>
      </c>
      <c r="C132" s="65">
        <v>1800</v>
      </c>
      <c r="D132" s="66" t="s">
        <v>20</v>
      </c>
      <c r="E132" s="67">
        <v>0.247</v>
      </c>
      <c r="F132" s="66">
        <f>IF(ISBLANK(E132),"", PRODUCT(C132,E132))</f>
        <v>444.6</v>
      </c>
      <c r="G132" s="67" t="s">
        <v>144</v>
      </c>
    </row>
    <row r="133" spans="1:7" x14ac:dyDescent="0.25">
      <c r="A133" s="45"/>
      <c r="B133" s="46"/>
      <c r="C133" s="46"/>
      <c r="D133" s="45"/>
      <c r="E133" s="64" t="s">
        <v>15</v>
      </c>
      <c r="F133" s="63">
        <f>IF(F132="","",ROUND(SUM(F132:F132),2))</f>
        <v>444.6</v>
      </c>
      <c r="G133" s="46" t="str">
        <f>IF(F132="","Neužpildytos visos objektų kainos","")</f>
        <v/>
      </c>
    </row>
    <row r="134" spans="1:7" ht="30" x14ac:dyDescent="0.25">
      <c r="A134" s="45"/>
      <c r="B134" s="46"/>
      <c r="C134" s="64" t="s">
        <v>16</v>
      </c>
      <c r="D134" s="68">
        <v>5</v>
      </c>
      <c r="E134" s="64" t="s">
        <v>17</v>
      </c>
      <c r="F134" s="63">
        <f>IF(OR(F133="",D134=""),"", ROUND(PRODUCT(D134,F133)/100,2))</f>
        <v>22.23</v>
      </c>
      <c r="G134" s="46" t="str">
        <f>IF(D134="", "Nurodykite taikomą PVM dydį", "")</f>
        <v/>
      </c>
    </row>
    <row r="135" spans="1:7" x14ac:dyDescent="0.25">
      <c r="A135" s="45"/>
      <c r="B135" s="46"/>
      <c r="C135" s="46"/>
      <c r="D135" s="45"/>
      <c r="E135" s="64" t="s">
        <v>18</v>
      </c>
      <c r="F135" s="63">
        <f>IF(ISBLANK(F134), "", ROUND(SUM(F133:F134),2))</f>
        <v>466.83</v>
      </c>
      <c r="G135" s="46"/>
    </row>
    <row r="136" spans="1:7" ht="30" x14ac:dyDescent="0.25">
      <c r="A136" s="48" t="s">
        <v>82</v>
      </c>
      <c r="B136" s="49" t="s">
        <v>83</v>
      </c>
      <c r="C136" s="46"/>
      <c r="D136" s="45"/>
      <c r="E136" s="46"/>
      <c r="F136" s="45"/>
      <c r="G136" s="46"/>
    </row>
    <row r="137" spans="1:7" x14ac:dyDescent="0.25">
      <c r="A137" s="45"/>
      <c r="B137" s="46"/>
      <c r="C137" s="46"/>
      <c r="D137" s="45"/>
      <c r="E137" s="46"/>
      <c r="F137" s="45"/>
      <c r="G137" s="46"/>
    </row>
    <row r="138" spans="1:7" x14ac:dyDescent="0.25">
      <c r="A138" s="48" t="s">
        <v>7</v>
      </c>
      <c r="B138" s="46"/>
      <c r="C138" s="46"/>
      <c r="D138" s="45"/>
      <c r="E138" s="46"/>
      <c r="F138" s="45"/>
      <c r="G138" s="46"/>
    </row>
    <row r="139" spans="1:7" ht="45" x14ac:dyDescent="0.25">
      <c r="A139" s="63" t="s">
        <v>8</v>
      </c>
      <c r="B139" s="64" t="s">
        <v>9</v>
      </c>
      <c r="C139" s="64" t="s">
        <v>10</v>
      </c>
      <c r="D139" s="63" t="s">
        <v>11</v>
      </c>
      <c r="E139" s="64" t="s">
        <v>12</v>
      </c>
      <c r="F139" s="63" t="s">
        <v>13</v>
      </c>
      <c r="G139" s="64" t="s">
        <v>14</v>
      </c>
    </row>
    <row r="140" spans="1:7" x14ac:dyDescent="0.25">
      <c r="A140" s="63" t="s">
        <v>84</v>
      </c>
      <c r="B140" s="64" t="s">
        <v>85</v>
      </c>
      <c r="C140" s="65"/>
      <c r="D140" s="66"/>
      <c r="E140" s="65"/>
      <c r="F140" s="66"/>
      <c r="G140" s="65"/>
    </row>
    <row r="141" spans="1:7" ht="30" x14ac:dyDescent="0.25">
      <c r="A141" s="66" t="s">
        <v>86</v>
      </c>
      <c r="B141" s="65" t="s">
        <v>85</v>
      </c>
      <c r="C141" s="65">
        <v>300</v>
      </c>
      <c r="D141" s="66" t="s">
        <v>87</v>
      </c>
      <c r="E141" s="67">
        <v>20.79</v>
      </c>
      <c r="F141" s="66">
        <f>IF(ISBLANK(E141),"", PRODUCT(C141,E141))</f>
        <v>6237</v>
      </c>
      <c r="G141" s="67" t="s">
        <v>145</v>
      </c>
    </row>
    <row r="142" spans="1:7" x14ac:dyDescent="0.25">
      <c r="A142" s="45"/>
      <c r="B142" s="46"/>
      <c r="C142" s="46"/>
      <c r="D142" s="45"/>
      <c r="E142" s="64" t="s">
        <v>15</v>
      </c>
      <c r="F142" s="63">
        <f>IF(F141="","",ROUND(SUM(F141:F141),2))</f>
        <v>6237</v>
      </c>
      <c r="G142" s="46" t="str">
        <f>IF(F141="","Neužpildytos visos objektų kainos","")</f>
        <v/>
      </c>
    </row>
    <row r="143" spans="1:7" ht="30" x14ac:dyDescent="0.25">
      <c r="A143" s="45"/>
      <c r="B143" s="46"/>
      <c r="C143" s="64" t="s">
        <v>16</v>
      </c>
      <c r="D143" s="68">
        <v>5</v>
      </c>
      <c r="E143" s="64" t="s">
        <v>17</v>
      </c>
      <c r="F143" s="63">
        <f>IF(OR(F142="",D143=""),"", ROUND(PRODUCT(D143,F142)/100,2))</f>
        <v>311.85000000000002</v>
      </c>
      <c r="G143" s="46" t="str">
        <f>IF(D143="", "Nurodykite taikomą PVM dydį", "")</f>
        <v/>
      </c>
    </row>
    <row r="144" spans="1:7" x14ac:dyDescent="0.25">
      <c r="A144" s="45"/>
      <c r="B144" s="46"/>
      <c r="C144" s="46"/>
      <c r="D144" s="45"/>
      <c r="E144" s="64" t="s">
        <v>18</v>
      </c>
      <c r="F144" s="63">
        <f>IF(ISBLANK(F143), "", ROUND(SUM(F142:F143),2))</f>
        <v>6548.85</v>
      </c>
      <c r="G144" s="46"/>
    </row>
    <row r="145" spans="1:7" x14ac:dyDescent="0.25">
      <c r="A145" s="45"/>
      <c r="B145" s="46"/>
      <c r="C145" s="46"/>
      <c r="D145" s="45"/>
      <c r="E145" s="46"/>
      <c r="F145" s="45"/>
      <c r="G145" s="46"/>
    </row>
    <row r="146" spans="1:7" x14ac:dyDescent="0.25">
      <c r="A146" s="48" t="s">
        <v>88</v>
      </c>
      <c r="B146" s="49" t="s">
        <v>89</v>
      </c>
      <c r="C146" s="46"/>
      <c r="D146" s="45"/>
      <c r="E146" s="46"/>
      <c r="F146" s="45"/>
      <c r="G146" s="46"/>
    </row>
    <row r="147" spans="1:7" x14ac:dyDescent="0.25">
      <c r="A147" s="45"/>
      <c r="B147" s="46"/>
      <c r="C147" s="46"/>
      <c r="D147" s="45"/>
      <c r="E147" s="46"/>
      <c r="F147" s="45"/>
      <c r="G147" s="46"/>
    </row>
    <row r="148" spans="1:7" x14ac:dyDescent="0.25">
      <c r="A148" s="48" t="s">
        <v>7</v>
      </c>
      <c r="B148" s="46"/>
      <c r="C148" s="46"/>
      <c r="D148" s="45"/>
      <c r="E148" s="46"/>
      <c r="F148" s="45"/>
      <c r="G148" s="46"/>
    </row>
    <row r="149" spans="1:7" ht="45" x14ac:dyDescent="0.25">
      <c r="A149" s="63" t="s">
        <v>8</v>
      </c>
      <c r="B149" s="64" t="s">
        <v>9</v>
      </c>
      <c r="C149" s="64" t="s">
        <v>10</v>
      </c>
      <c r="D149" s="63" t="s">
        <v>11</v>
      </c>
      <c r="E149" s="64" t="s">
        <v>12</v>
      </c>
      <c r="F149" s="63" t="s">
        <v>13</v>
      </c>
      <c r="G149" s="64" t="s">
        <v>14</v>
      </c>
    </row>
    <row r="150" spans="1:7" x14ac:dyDescent="0.25">
      <c r="A150" s="63" t="s">
        <v>90</v>
      </c>
      <c r="B150" s="64" t="s">
        <v>91</v>
      </c>
      <c r="C150" s="65"/>
      <c r="D150" s="66"/>
      <c r="E150" s="65"/>
      <c r="F150" s="66"/>
      <c r="G150" s="65"/>
    </row>
    <row r="151" spans="1:7" ht="30" x14ac:dyDescent="0.25">
      <c r="A151" s="66" t="s">
        <v>92</v>
      </c>
      <c r="B151" s="65" t="s">
        <v>91</v>
      </c>
      <c r="C151" s="65">
        <v>10</v>
      </c>
      <c r="D151" s="66" t="s">
        <v>19</v>
      </c>
      <c r="E151" s="67">
        <v>44</v>
      </c>
      <c r="F151" s="66">
        <f>IF(ISBLANK(E151),"", PRODUCT(C151,E151))</f>
        <v>440</v>
      </c>
      <c r="G151" s="67" t="s">
        <v>146</v>
      </c>
    </row>
    <row r="152" spans="1:7" x14ac:dyDescent="0.25">
      <c r="A152" s="45"/>
      <c r="B152" s="46"/>
      <c r="C152" s="46"/>
      <c r="D152" s="45"/>
      <c r="E152" s="64" t="s">
        <v>15</v>
      </c>
      <c r="F152" s="63">
        <f>IF(F151="","",ROUND(SUM(F151:F151),2))</f>
        <v>440</v>
      </c>
      <c r="G152" s="46" t="str">
        <f>IF(F151="","Neužpildytos visos objektų kainos","")</f>
        <v/>
      </c>
    </row>
    <row r="153" spans="1:7" ht="30" x14ac:dyDescent="0.25">
      <c r="A153" s="45"/>
      <c r="B153" s="46"/>
      <c r="C153" s="64" t="s">
        <v>16</v>
      </c>
      <c r="D153" s="68">
        <v>5</v>
      </c>
      <c r="E153" s="64" t="s">
        <v>17</v>
      </c>
      <c r="F153" s="63">
        <f>IF(OR(F152="",D153=""),"", ROUND(PRODUCT(D153,F152)/100,2))</f>
        <v>22</v>
      </c>
      <c r="G153" s="46" t="str">
        <f>IF(D153="", "Nurodykite taikomą PVM dydį", "")</f>
        <v/>
      </c>
    </row>
    <row r="154" spans="1:7" x14ac:dyDescent="0.25">
      <c r="A154" s="45"/>
      <c r="B154" s="46"/>
      <c r="C154" s="46"/>
      <c r="D154" s="45"/>
      <c r="E154" s="64" t="s">
        <v>18</v>
      </c>
      <c r="F154" s="63">
        <f>IF(ISBLANK(F153), "", ROUND(SUM(F152:F153),2))</f>
        <v>462</v>
      </c>
      <c r="G154" s="46"/>
    </row>
    <row r="155" spans="1:7" x14ac:dyDescent="0.25">
      <c r="A155" s="45"/>
      <c r="B155" s="46"/>
      <c r="C155" s="46"/>
      <c r="D155" s="45"/>
      <c r="E155" s="46"/>
      <c r="F155" s="45"/>
      <c r="G155" s="46"/>
    </row>
    <row r="156" spans="1:7" x14ac:dyDescent="0.25">
      <c r="A156" s="45"/>
      <c r="B156" s="46"/>
      <c r="C156" s="46"/>
      <c r="D156" s="45"/>
      <c r="E156" s="46"/>
      <c r="F156" s="45"/>
      <c r="G156" s="46"/>
    </row>
    <row r="157" spans="1:7" x14ac:dyDescent="0.25">
      <c r="A157" s="48" t="s">
        <v>93</v>
      </c>
      <c r="B157" s="49" t="s">
        <v>94</v>
      </c>
      <c r="C157" s="46"/>
      <c r="D157" s="45"/>
      <c r="E157" s="46"/>
      <c r="F157" s="45"/>
      <c r="G157" s="46"/>
    </row>
    <row r="158" spans="1:7" x14ac:dyDescent="0.25">
      <c r="A158" s="45"/>
      <c r="B158" s="46"/>
      <c r="C158" s="46"/>
      <c r="D158" s="45"/>
      <c r="E158" s="46"/>
      <c r="F158" s="45"/>
      <c r="G158" s="46"/>
    </row>
    <row r="159" spans="1:7" x14ac:dyDescent="0.25">
      <c r="A159" s="48" t="s">
        <v>7</v>
      </c>
      <c r="B159" s="46"/>
      <c r="C159" s="46"/>
      <c r="D159" s="45"/>
      <c r="E159" s="46"/>
      <c r="F159" s="45"/>
      <c r="G159" s="46"/>
    </row>
    <row r="160" spans="1:7" ht="45" x14ac:dyDescent="0.25">
      <c r="A160" s="63" t="s">
        <v>8</v>
      </c>
      <c r="B160" s="64" t="s">
        <v>9</v>
      </c>
      <c r="C160" s="64" t="s">
        <v>10</v>
      </c>
      <c r="D160" s="63" t="s">
        <v>11</v>
      </c>
      <c r="E160" s="64" t="s">
        <v>12</v>
      </c>
      <c r="F160" s="63" t="s">
        <v>13</v>
      </c>
      <c r="G160" s="64" t="s">
        <v>14</v>
      </c>
    </row>
    <row r="161" spans="1:7" x14ac:dyDescent="0.25">
      <c r="A161" s="63" t="s">
        <v>95</v>
      </c>
      <c r="B161" s="64" t="s">
        <v>96</v>
      </c>
      <c r="C161" s="65"/>
      <c r="D161" s="66"/>
      <c r="E161" s="65"/>
      <c r="F161" s="66"/>
      <c r="G161" s="65"/>
    </row>
    <row r="162" spans="1:7" ht="30" x14ac:dyDescent="0.25">
      <c r="A162" s="66" t="s">
        <v>97</v>
      </c>
      <c r="B162" s="65" t="s">
        <v>96</v>
      </c>
      <c r="C162" s="65">
        <v>3</v>
      </c>
      <c r="D162" s="66" t="s">
        <v>38</v>
      </c>
      <c r="E162" s="67">
        <v>28</v>
      </c>
      <c r="F162" s="66">
        <f>IF(ISBLANK(E162),"", PRODUCT(C162,E162))</f>
        <v>84</v>
      </c>
      <c r="G162" s="67" t="s">
        <v>148</v>
      </c>
    </row>
    <row r="163" spans="1:7" x14ac:dyDescent="0.25">
      <c r="A163" s="45"/>
      <c r="B163" s="46"/>
      <c r="C163" s="46"/>
      <c r="D163" s="45"/>
      <c r="E163" s="64" t="s">
        <v>15</v>
      </c>
      <c r="F163" s="63">
        <f>IF(F162="","",ROUND(SUM(F162:F162),2))</f>
        <v>84</v>
      </c>
      <c r="G163" s="46" t="str">
        <f>IF(F162="","Neužpildytos visos objektų kainos","")</f>
        <v/>
      </c>
    </row>
    <row r="164" spans="1:7" ht="30" x14ac:dyDescent="0.25">
      <c r="A164" s="45"/>
      <c r="B164" s="46"/>
      <c r="C164" s="64" t="s">
        <v>16</v>
      </c>
      <c r="D164" s="68">
        <v>5</v>
      </c>
      <c r="E164" s="64" t="s">
        <v>17</v>
      </c>
      <c r="F164" s="63">
        <f>IF(OR(F163="",D164=""),"", ROUND(PRODUCT(D164,F163)/100,2))</f>
        <v>4.2</v>
      </c>
      <c r="G164" s="46" t="str">
        <f>IF(D164="", "Nurodykite taikomą PVM dydį", "")</f>
        <v/>
      </c>
    </row>
    <row r="165" spans="1:7" x14ac:dyDescent="0.25">
      <c r="A165" s="45"/>
      <c r="B165" s="46"/>
      <c r="C165" s="46"/>
      <c r="D165" s="45"/>
      <c r="E165" s="64" t="s">
        <v>18</v>
      </c>
      <c r="F165" s="63">
        <f>IF(ISBLANK(F164), "", ROUND(SUM(F163:F164),2))</f>
        <v>88.2</v>
      </c>
      <c r="G165" s="46"/>
    </row>
    <row r="166" spans="1:7" x14ac:dyDescent="0.25">
      <c r="A166" s="45"/>
      <c r="B166" s="46"/>
      <c r="C166" s="46"/>
      <c r="D166" s="45"/>
      <c r="E166" s="46"/>
      <c r="F166" s="45"/>
      <c r="G166" s="46"/>
    </row>
    <row r="167" spans="1:7" x14ac:dyDescent="0.25">
      <c r="A167" s="45"/>
      <c r="B167" s="46"/>
      <c r="C167" s="46"/>
      <c r="D167" s="45"/>
      <c r="E167" s="46"/>
      <c r="F167" s="45"/>
      <c r="G167" s="46"/>
    </row>
    <row r="168" spans="1:7" x14ac:dyDescent="0.25">
      <c r="A168" s="48" t="s">
        <v>98</v>
      </c>
      <c r="B168" s="49" t="s">
        <v>99</v>
      </c>
      <c r="C168" s="46"/>
      <c r="D168" s="45"/>
      <c r="E168" s="46"/>
      <c r="F168" s="45"/>
      <c r="G168" s="46"/>
    </row>
    <row r="169" spans="1:7" x14ac:dyDescent="0.25">
      <c r="A169" s="45"/>
      <c r="B169" s="46"/>
      <c r="C169" s="46"/>
      <c r="D169" s="45"/>
      <c r="E169" s="46"/>
      <c r="F169" s="45"/>
      <c r="G169" s="46"/>
    </row>
    <row r="170" spans="1:7" x14ac:dyDescent="0.25">
      <c r="A170" s="48" t="s">
        <v>7</v>
      </c>
      <c r="B170" s="46"/>
      <c r="C170" s="46"/>
      <c r="D170" s="45"/>
      <c r="E170" s="46"/>
      <c r="F170" s="45"/>
      <c r="G170" s="46"/>
    </row>
    <row r="171" spans="1:7" ht="45" x14ac:dyDescent="0.25">
      <c r="A171" s="63" t="s">
        <v>8</v>
      </c>
      <c r="B171" s="64" t="s">
        <v>9</v>
      </c>
      <c r="C171" s="64" t="s">
        <v>10</v>
      </c>
      <c r="D171" s="63" t="s">
        <v>11</v>
      </c>
      <c r="E171" s="64" t="s">
        <v>12</v>
      </c>
      <c r="F171" s="63" t="s">
        <v>13</v>
      </c>
      <c r="G171" s="64" t="s">
        <v>14</v>
      </c>
    </row>
    <row r="172" spans="1:7" x14ac:dyDescent="0.25">
      <c r="A172" s="63" t="s">
        <v>100</v>
      </c>
      <c r="B172" s="64" t="s">
        <v>101</v>
      </c>
      <c r="C172" s="65"/>
      <c r="D172" s="66"/>
      <c r="E172" s="65"/>
      <c r="F172" s="66"/>
      <c r="G172" s="65"/>
    </row>
    <row r="173" spans="1:7" x14ac:dyDescent="0.25">
      <c r="A173" s="66" t="s">
        <v>102</v>
      </c>
      <c r="B173" s="65" t="s">
        <v>101</v>
      </c>
      <c r="C173" s="65">
        <v>30</v>
      </c>
      <c r="D173" s="66" t="s">
        <v>20</v>
      </c>
      <c r="E173" s="67">
        <v>12</v>
      </c>
      <c r="F173" s="66">
        <f>IF(ISBLANK(E173),"", PRODUCT(C173,E173))</f>
        <v>360</v>
      </c>
      <c r="G173" s="67" t="s">
        <v>147</v>
      </c>
    </row>
    <row r="174" spans="1:7" x14ac:dyDescent="0.25">
      <c r="A174" s="45"/>
      <c r="B174" s="46"/>
      <c r="C174" s="46"/>
      <c r="D174" s="45"/>
      <c r="E174" s="64" t="s">
        <v>15</v>
      </c>
      <c r="F174" s="63">
        <f>IF(F173="","",ROUND(SUM(F173:F173),2))</f>
        <v>360</v>
      </c>
      <c r="G174" s="46" t="str">
        <f>IF(F173="","Neužpildytos visos objektų kainos","")</f>
        <v/>
      </c>
    </row>
    <row r="175" spans="1:7" ht="30" x14ac:dyDescent="0.25">
      <c r="A175" s="45"/>
      <c r="B175" s="46"/>
      <c r="C175" s="64" t="s">
        <v>16</v>
      </c>
      <c r="D175" s="68">
        <v>5</v>
      </c>
      <c r="E175" s="64" t="s">
        <v>17</v>
      </c>
      <c r="F175" s="63">
        <f>IF(OR(F174="",D175=""),"", ROUND(PRODUCT(D175,F174)/100,2))</f>
        <v>18</v>
      </c>
      <c r="G175" s="46" t="str">
        <f>IF(D175="", "Nurodykite taikomą PVM dydį", "")</f>
        <v/>
      </c>
    </row>
    <row r="176" spans="1:7" x14ac:dyDescent="0.25">
      <c r="A176" s="45"/>
      <c r="B176" s="46"/>
      <c r="C176" s="46"/>
      <c r="D176" s="45"/>
      <c r="E176" s="64" t="s">
        <v>18</v>
      </c>
      <c r="F176" s="63">
        <f>IF(ISBLANK(F175), "", ROUND(SUM(F174:F175),2))</f>
        <v>378</v>
      </c>
      <c r="G176" s="46"/>
    </row>
    <row r="177" spans="1:7" x14ac:dyDescent="0.25">
      <c r="A177" s="45"/>
      <c r="B177" s="46"/>
      <c r="C177" s="46"/>
      <c r="D177" s="45"/>
      <c r="E177" s="46"/>
      <c r="F177" s="45"/>
      <c r="G177" s="46"/>
    </row>
    <row r="178" spans="1:7" x14ac:dyDescent="0.25">
      <c r="A178" s="69" t="s">
        <v>150</v>
      </c>
      <c r="B178" s="69"/>
      <c r="C178" s="69"/>
      <c r="D178" s="69"/>
      <c r="E178" s="69"/>
      <c r="F178" s="69"/>
      <c r="G178" s="69"/>
    </row>
    <row r="179" spans="1:7" x14ac:dyDescent="0.25">
      <c r="A179" s="69" t="s">
        <v>151</v>
      </c>
      <c r="B179" s="69"/>
      <c r="C179" s="69"/>
      <c r="D179" s="69" t="s">
        <v>152</v>
      </c>
      <c r="E179" s="69"/>
      <c r="F179" s="69"/>
      <c r="G179" s="69"/>
    </row>
    <row r="180" spans="1:7" x14ac:dyDescent="0.25">
      <c r="A180" s="70" t="s">
        <v>153</v>
      </c>
      <c r="B180" s="69"/>
      <c r="C180" s="69"/>
      <c r="D180" s="70" t="s">
        <v>155</v>
      </c>
      <c r="E180" s="69"/>
      <c r="F180" s="69"/>
      <c r="G180" s="69"/>
    </row>
    <row r="181" spans="1:7" x14ac:dyDescent="0.25">
      <c r="A181" s="69"/>
      <c r="B181" s="69"/>
      <c r="C181" s="69"/>
      <c r="D181" s="69"/>
      <c r="E181" s="69"/>
      <c r="F181" s="69"/>
      <c r="G181" s="69"/>
    </row>
    <row r="182" spans="1:7" x14ac:dyDescent="0.25">
      <c r="A182" s="69"/>
      <c r="B182" s="69"/>
      <c r="C182" s="69"/>
      <c r="D182" s="69"/>
      <c r="E182" s="69"/>
      <c r="F182" s="69"/>
      <c r="G182" s="69"/>
    </row>
    <row r="183" spans="1:7" x14ac:dyDescent="0.25">
      <c r="A183" s="69"/>
      <c r="B183" s="69"/>
      <c r="C183" s="69"/>
      <c r="D183" s="69"/>
      <c r="E183" s="69"/>
      <c r="F183" s="69"/>
      <c r="G183" s="69"/>
    </row>
    <row r="184" spans="1:7" x14ac:dyDescent="0.25">
      <c r="A184" s="69"/>
      <c r="B184" s="69"/>
      <c r="C184" s="69"/>
      <c r="D184" s="69"/>
      <c r="E184" s="69"/>
      <c r="F184" s="69"/>
      <c r="G184" s="69"/>
    </row>
    <row r="185" spans="1:7" x14ac:dyDescent="0.25">
      <c r="A185" s="69"/>
      <c r="B185" s="69"/>
      <c r="C185" s="69"/>
      <c r="D185" s="69"/>
      <c r="E185" s="69"/>
      <c r="F185" s="69"/>
      <c r="G185" s="69"/>
    </row>
  </sheetData>
  <mergeCells count="14">
    <mergeCell ref="A178:G178"/>
    <mergeCell ref="A179:C179"/>
    <mergeCell ref="D179:G179"/>
    <mergeCell ref="A180:C185"/>
    <mergeCell ref="D180:G185"/>
    <mergeCell ref="A12:B12"/>
    <mergeCell ref="A19:F19"/>
    <mergeCell ref="A15:F15"/>
    <mergeCell ref="C12:F12"/>
    <mergeCell ref="A16:F16"/>
    <mergeCell ref="A18:F18"/>
    <mergeCell ref="A17:F17"/>
    <mergeCell ref="E1:G1"/>
    <mergeCell ref="A14:F14"/>
  </mergeCells>
  <pageMargins left="0.7" right="0.7" top="0.75" bottom="0.75" header="0.3" footer="0.3"/>
  <pageSetup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875" defaultRowHeight="15" x14ac:dyDescent="0.25"/>
  <cols>
    <col min="1" max="1" width="13.875" style="1" customWidth="1"/>
    <col min="2" max="2" width="10.875" style="1" customWidth="1"/>
    <col min="3" max="16384" width="10.875" style="1"/>
  </cols>
  <sheetData>
    <row r="2" spans="1:11" x14ac:dyDescent="0.25">
      <c r="A2" s="44" t="s">
        <v>103</v>
      </c>
      <c r="B2" s="14"/>
      <c r="C2" s="14"/>
      <c r="D2" s="14"/>
      <c r="E2" s="14"/>
      <c r="F2" s="14"/>
      <c r="G2" s="14"/>
      <c r="H2" s="14"/>
      <c r="I2" s="14"/>
      <c r="J2" s="14"/>
      <c r="K2" s="14"/>
    </row>
    <row r="3" spans="1:11" x14ac:dyDescent="0.25">
      <c r="A3" s="14"/>
      <c r="B3" s="14"/>
      <c r="C3" s="14"/>
      <c r="D3" s="14"/>
      <c r="E3" s="14"/>
      <c r="F3" s="14"/>
      <c r="G3" s="14"/>
      <c r="H3" s="14"/>
      <c r="I3" s="14"/>
      <c r="J3" s="14"/>
      <c r="K3" s="14"/>
    </row>
    <row r="4" spans="1:11" ht="15.95" customHeight="1" thickBot="1" x14ac:dyDescent="0.3">
      <c r="A4" s="2"/>
      <c r="B4" s="2"/>
      <c r="C4" s="2"/>
      <c r="D4" s="2"/>
      <c r="E4" s="2"/>
      <c r="F4" s="2"/>
      <c r="G4" s="2"/>
      <c r="H4" s="2"/>
      <c r="I4" s="2"/>
      <c r="J4" s="2"/>
    </row>
    <row r="5" spans="1:11" ht="48" customHeight="1" x14ac:dyDescent="0.25">
      <c r="A5" s="26" t="s">
        <v>104</v>
      </c>
      <c r="B5" s="20"/>
      <c r="C5" s="18" t="s">
        <v>105</v>
      </c>
      <c r="D5" s="19"/>
      <c r="E5" s="20"/>
      <c r="F5" s="18" t="s">
        <v>106</v>
      </c>
      <c r="G5" s="19"/>
      <c r="H5" s="20"/>
      <c r="I5" s="18" t="s">
        <v>107</v>
      </c>
      <c r="J5" s="20"/>
      <c r="K5" s="4" t="s">
        <v>108</v>
      </c>
    </row>
    <row r="6" spans="1:11" ht="48.95" customHeight="1" x14ac:dyDescent="0.25">
      <c r="A6" s="17"/>
      <c r="B6" s="13"/>
      <c r="C6" s="15"/>
      <c r="D6" s="16"/>
      <c r="E6" s="13"/>
      <c r="F6" s="15"/>
      <c r="G6" s="16"/>
      <c r="H6" s="13"/>
      <c r="I6" s="15"/>
      <c r="J6" s="13"/>
      <c r="K6" s="8"/>
    </row>
    <row r="7" spans="1:11" ht="48.95" customHeight="1" x14ac:dyDescent="0.25">
      <c r="A7" s="17"/>
      <c r="B7" s="13"/>
      <c r="C7" s="15"/>
      <c r="D7" s="16"/>
      <c r="E7" s="13"/>
      <c r="F7" s="15"/>
      <c r="G7" s="16"/>
      <c r="H7" s="13"/>
      <c r="I7" s="15"/>
      <c r="J7" s="13"/>
      <c r="K7" s="8"/>
    </row>
    <row r="8" spans="1:11" ht="48.95" customHeight="1" x14ac:dyDescent="0.25">
      <c r="A8" s="17"/>
      <c r="B8" s="13"/>
      <c r="C8" s="15"/>
      <c r="D8" s="16"/>
      <c r="E8" s="13"/>
      <c r="F8" s="15"/>
      <c r="G8" s="16"/>
      <c r="H8" s="13"/>
      <c r="I8" s="15"/>
      <c r="J8" s="13"/>
      <c r="K8" s="8"/>
    </row>
    <row r="9" spans="1:11" ht="48.95" customHeight="1" x14ac:dyDescent="0.25">
      <c r="A9" s="17"/>
      <c r="B9" s="13"/>
      <c r="C9" s="15"/>
      <c r="D9" s="16"/>
      <c r="E9" s="13"/>
      <c r="F9" s="15"/>
      <c r="G9" s="16"/>
      <c r="H9" s="13"/>
      <c r="I9" s="15"/>
      <c r="J9" s="13"/>
      <c r="K9" s="8"/>
    </row>
    <row r="10" spans="1:11" ht="48.95" customHeight="1" x14ac:dyDescent="0.25">
      <c r="A10" s="17"/>
      <c r="B10" s="13"/>
      <c r="C10" s="15"/>
      <c r="D10" s="16"/>
      <c r="E10" s="13"/>
      <c r="F10" s="15"/>
      <c r="G10" s="16"/>
      <c r="H10" s="13"/>
      <c r="I10" s="15"/>
      <c r="J10" s="13"/>
      <c r="K10" s="8"/>
    </row>
    <row r="11" spans="1:11" ht="48.95" customHeight="1" x14ac:dyDescent="0.25">
      <c r="A11" s="17"/>
      <c r="B11" s="13"/>
      <c r="C11" s="15"/>
      <c r="D11" s="16"/>
      <c r="E11" s="13"/>
      <c r="F11" s="15"/>
      <c r="G11" s="16"/>
      <c r="H11" s="13"/>
      <c r="I11" s="15"/>
      <c r="J11" s="13"/>
      <c r="K11" s="8"/>
    </row>
    <row r="12" spans="1:11" ht="48.95" customHeight="1" x14ac:dyDescent="0.25">
      <c r="A12" s="17"/>
      <c r="B12" s="13"/>
      <c r="C12" s="15"/>
      <c r="D12" s="16"/>
      <c r="E12" s="13"/>
      <c r="F12" s="15"/>
      <c r="G12" s="16"/>
      <c r="H12" s="13"/>
      <c r="I12" s="15"/>
      <c r="J12" s="13"/>
      <c r="K12" s="8"/>
    </row>
    <row r="13" spans="1:11" ht="48.95" customHeight="1" x14ac:dyDescent="0.25">
      <c r="A13" s="17"/>
      <c r="B13" s="13"/>
      <c r="C13" s="15"/>
      <c r="D13" s="16"/>
      <c r="E13" s="13"/>
      <c r="F13" s="15"/>
      <c r="G13" s="16"/>
      <c r="H13" s="13"/>
      <c r="I13" s="15"/>
      <c r="J13" s="13"/>
      <c r="K13" s="8"/>
    </row>
    <row r="14" spans="1:11" ht="48.95" customHeight="1" x14ac:dyDescent="0.25">
      <c r="A14" s="17"/>
      <c r="B14" s="13"/>
      <c r="C14" s="15"/>
      <c r="D14" s="16"/>
      <c r="E14" s="13"/>
      <c r="F14" s="15"/>
      <c r="G14" s="16"/>
      <c r="H14" s="13"/>
      <c r="I14" s="15"/>
      <c r="J14" s="13"/>
      <c r="K14" s="8"/>
    </row>
    <row r="15" spans="1:11" ht="48" customHeight="1" thickBot="1" x14ac:dyDescent="0.3">
      <c r="A15" s="31"/>
      <c r="B15" s="25"/>
      <c r="C15" s="23"/>
      <c r="D15" s="24"/>
      <c r="E15" s="25"/>
      <c r="F15" s="23"/>
      <c r="G15" s="24"/>
      <c r="H15" s="25"/>
      <c r="I15" s="23"/>
      <c r="J15" s="25"/>
      <c r="K15" s="9"/>
    </row>
    <row r="16" spans="1:11" ht="18.95" customHeight="1" x14ac:dyDescent="0.25">
      <c r="A16" s="5"/>
      <c r="B16" s="5"/>
      <c r="C16" s="5"/>
      <c r="D16" s="5"/>
      <c r="E16" s="5"/>
      <c r="F16" s="5"/>
      <c r="G16" s="5"/>
      <c r="H16" s="5"/>
      <c r="I16" s="5"/>
      <c r="J16" s="5"/>
      <c r="K16" s="6"/>
    </row>
    <row r="17" spans="1:11" ht="48.95" customHeight="1" x14ac:dyDescent="0.25">
      <c r="A17" s="43" t="s">
        <v>109</v>
      </c>
      <c r="B17" s="14"/>
      <c r="C17" s="14"/>
      <c r="D17" s="14"/>
      <c r="E17" s="14"/>
      <c r="F17" s="14"/>
      <c r="G17" s="14"/>
      <c r="H17" s="14"/>
      <c r="I17" s="14"/>
      <c r="J17" s="14"/>
      <c r="K17" s="14"/>
    </row>
    <row r="18" spans="1:11" ht="15.95" customHeight="1" thickBot="1" x14ac:dyDescent="0.3">
      <c r="A18" s="5"/>
      <c r="B18" s="5"/>
      <c r="C18" s="5"/>
      <c r="D18" s="5"/>
      <c r="E18" s="5"/>
      <c r="F18" s="5"/>
      <c r="G18" s="5"/>
      <c r="H18" s="5"/>
      <c r="I18" s="5"/>
      <c r="J18" s="5"/>
      <c r="K18" s="6"/>
    </row>
    <row r="19" spans="1:11" ht="48.95" customHeight="1" x14ac:dyDescent="0.25">
      <c r="A19" s="26" t="s">
        <v>9</v>
      </c>
      <c r="B19" s="20"/>
      <c r="C19" s="18" t="s">
        <v>105</v>
      </c>
      <c r="D19" s="19"/>
      <c r="E19" s="20"/>
      <c r="F19" s="18" t="s">
        <v>110</v>
      </c>
      <c r="G19" s="19"/>
      <c r="H19" s="20"/>
      <c r="I19" s="29" t="s">
        <v>107</v>
      </c>
      <c r="J19" s="30"/>
      <c r="K19" s="6"/>
    </row>
    <row r="20" spans="1:11" ht="48.95" customHeight="1" x14ac:dyDescent="0.25">
      <c r="A20" s="17"/>
      <c r="B20" s="13"/>
      <c r="C20" s="15"/>
      <c r="D20" s="16"/>
      <c r="E20" s="13"/>
      <c r="F20" s="15"/>
      <c r="G20" s="16"/>
      <c r="H20" s="13"/>
      <c r="I20" s="21"/>
      <c r="J20" s="22"/>
      <c r="K20" s="6"/>
    </row>
    <row r="21" spans="1:11" ht="48.95" customHeight="1" x14ac:dyDescent="0.25">
      <c r="A21" s="17"/>
      <c r="B21" s="13"/>
      <c r="C21" s="15"/>
      <c r="D21" s="16"/>
      <c r="E21" s="13"/>
      <c r="F21" s="15"/>
      <c r="G21" s="16"/>
      <c r="H21" s="13"/>
      <c r="I21" s="21"/>
      <c r="J21" s="22"/>
      <c r="K21" s="6"/>
    </row>
    <row r="22" spans="1:11" ht="48.95" customHeight="1" x14ac:dyDescent="0.25">
      <c r="A22" s="17"/>
      <c r="B22" s="13"/>
      <c r="C22" s="15"/>
      <c r="D22" s="16"/>
      <c r="E22" s="13"/>
      <c r="F22" s="15"/>
      <c r="G22" s="16"/>
      <c r="H22" s="13"/>
      <c r="I22" s="21"/>
      <c r="J22" s="22"/>
      <c r="K22" s="6"/>
    </row>
    <row r="23" spans="1:11" ht="48.95" customHeight="1" x14ac:dyDescent="0.25">
      <c r="A23" s="17"/>
      <c r="B23" s="13"/>
      <c r="C23" s="15"/>
      <c r="D23" s="16"/>
      <c r="E23" s="13"/>
      <c r="F23" s="15"/>
      <c r="G23" s="16"/>
      <c r="H23" s="13"/>
      <c r="I23" s="21"/>
      <c r="J23" s="22"/>
      <c r="K23" s="6"/>
    </row>
    <row r="24" spans="1:11" ht="48.95" customHeight="1" x14ac:dyDescent="0.25">
      <c r="A24" s="17"/>
      <c r="B24" s="13"/>
      <c r="C24" s="15"/>
      <c r="D24" s="16"/>
      <c r="E24" s="13"/>
      <c r="F24" s="15"/>
      <c r="G24" s="16"/>
      <c r="H24" s="13"/>
      <c r="I24" s="21"/>
      <c r="J24" s="22"/>
      <c r="K24" s="6"/>
    </row>
    <row r="25" spans="1:11" ht="48.95" customHeight="1" x14ac:dyDescent="0.25">
      <c r="A25" s="17"/>
      <c r="B25" s="13"/>
      <c r="C25" s="15"/>
      <c r="D25" s="16"/>
      <c r="E25" s="13"/>
      <c r="F25" s="15"/>
      <c r="G25" s="16"/>
      <c r="H25" s="13"/>
      <c r="I25" s="21"/>
      <c r="J25" s="22"/>
      <c r="K25" s="6"/>
    </row>
    <row r="26" spans="1:11" ht="48.95" customHeight="1" x14ac:dyDescent="0.25">
      <c r="A26" s="17"/>
      <c r="B26" s="13"/>
      <c r="C26" s="15"/>
      <c r="D26" s="16"/>
      <c r="E26" s="13"/>
      <c r="F26" s="15"/>
      <c r="G26" s="16"/>
      <c r="H26" s="13"/>
      <c r="I26" s="21"/>
      <c r="J26" s="22"/>
      <c r="K26" s="6"/>
    </row>
    <row r="27" spans="1:11" ht="48.95" customHeight="1" x14ac:dyDescent="0.25">
      <c r="A27" s="17"/>
      <c r="B27" s="13"/>
      <c r="C27" s="15"/>
      <c r="D27" s="16"/>
      <c r="E27" s="13"/>
      <c r="F27" s="15"/>
      <c r="G27" s="16"/>
      <c r="H27" s="13"/>
      <c r="I27" s="21"/>
      <c r="J27" s="22"/>
      <c r="K27" s="6"/>
    </row>
    <row r="28" spans="1:11" ht="48.95" customHeight="1" x14ac:dyDescent="0.25">
      <c r="A28" s="17"/>
      <c r="B28" s="13"/>
      <c r="C28" s="15"/>
      <c r="D28" s="16"/>
      <c r="E28" s="13"/>
      <c r="F28" s="15"/>
      <c r="G28" s="16"/>
      <c r="H28" s="13"/>
      <c r="I28" s="21"/>
      <c r="J28" s="22"/>
      <c r="K28" s="6"/>
    </row>
    <row r="29" spans="1:11" ht="48.95" customHeight="1" x14ac:dyDescent="0.25">
      <c r="A29" s="17"/>
      <c r="B29" s="13"/>
      <c r="C29" s="15"/>
      <c r="D29" s="16"/>
      <c r="E29" s="13"/>
      <c r="F29" s="15"/>
      <c r="G29" s="16"/>
      <c r="H29" s="13"/>
      <c r="I29" s="21"/>
      <c r="J29" s="22"/>
      <c r="K29" s="6"/>
    </row>
    <row r="31" spans="1:11" ht="33" customHeight="1" x14ac:dyDescent="0.25">
      <c r="A31" s="36"/>
      <c r="B31" s="14"/>
      <c r="C31" s="14"/>
      <c r="D31" s="14"/>
      <c r="E31" s="14"/>
      <c r="F31" s="14"/>
      <c r="G31" s="14"/>
      <c r="H31" s="14"/>
      <c r="I31" s="14"/>
      <c r="J31" s="14"/>
    </row>
    <row r="33" spans="1:10" ht="15.95" customHeight="1" x14ac:dyDescent="0.25">
      <c r="A33" s="37" t="s">
        <v>111</v>
      </c>
      <c r="B33" s="14"/>
      <c r="C33" s="14"/>
      <c r="D33" s="14"/>
      <c r="E33" s="14"/>
      <c r="F33" s="14"/>
      <c r="G33" s="14"/>
      <c r="H33" s="14"/>
      <c r="I33" s="14"/>
      <c r="J33" s="14"/>
    </row>
    <row r="34" spans="1:10" ht="15.95" customHeight="1" thickBot="1" x14ac:dyDescent="0.3"/>
    <row r="35" spans="1:10" ht="15.95" customHeight="1" x14ac:dyDescent="0.25">
      <c r="A35" s="3" t="s">
        <v>8</v>
      </c>
      <c r="B35" s="33" t="s">
        <v>112</v>
      </c>
      <c r="C35" s="19"/>
      <c r="D35" s="19"/>
      <c r="E35" s="19"/>
      <c r="F35" s="19"/>
      <c r="G35" s="20"/>
      <c r="H35" s="34" t="s">
        <v>113</v>
      </c>
      <c r="I35" s="19"/>
      <c r="J35" s="30"/>
    </row>
    <row r="36" spans="1:10" ht="48" customHeight="1" x14ac:dyDescent="0.25">
      <c r="A36" s="10" t="s">
        <v>114</v>
      </c>
      <c r="B36" s="42" t="s">
        <v>115</v>
      </c>
      <c r="C36" s="16"/>
      <c r="D36" s="16"/>
      <c r="E36" s="16"/>
      <c r="F36" s="16"/>
      <c r="G36" s="13"/>
      <c r="H36" s="32"/>
      <c r="I36" s="16"/>
      <c r="J36" s="22"/>
    </row>
    <row r="37" spans="1:10" ht="48" customHeight="1" x14ac:dyDescent="0.25">
      <c r="A37" s="10" t="s">
        <v>116</v>
      </c>
      <c r="B37" s="42" t="s">
        <v>117</v>
      </c>
      <c r="C37" s="16"/>
      <c r="D37" s="16"/>
      <c r="E37" s="16"/>
      <c r="F37" s="16"/>
      <c r="G37" s="13"/>
      <c r="H37" s="32"/>
      <c r="I37" s="16"/>
      <c r="J37" s="22"/>
    </row>
    <row r="38" spans="1:10" ht="48" customHeight="1" x14ac:dyDescent="0.25">
      <c r="A38" s="10" t="s">
        <v>118</v>
      </c>
      <c r="B38" s="42" t="s">
        <v>119</v>
      </c>
      <c r="C38" s="16"/>
      <c r="D38" s="16"/>
      <c r="E38" s="16"/>
      <c r="F38" s="16"/>
      <c r="G38" s="13"/>
      <c r="H38" s="32"/>
      <c r="I38" s="16"/>
      <c r="J38" s="22"/>
    </row>
    <row r="39" spans="1:10" ht="48" customHeight="1" x14ac:dyDescent="0.25">
      <c r="A39" s="11"/>
      <c r="B39" s="28"/>
      <c r="C39" s="16"/>
      <c r="D39" s="16"/>
      <c r="E39" s="16"/>
      <c r="F39" s="16"/>
      <c r="G39" s="13"/>
      <c r="H39" s="32"/>
      <c r="I39" s="16"/>
      <c r="J39" s="22"/>
    </row>
    <row r="40" spans="1:10" ht="48" customHeight="1" x14ac:dyDescent="0.25">
      <c r="A40" s="11"/>
      <c r="B40" s="28"/>
      <c r="C40" s="16"/>
      <c r="D40" s="16"/>
      <c r="E40" s="16"/>
      <c r="F40" s="16"/>
      <c r="G40" s="13"/>
      <c r="H40" s="32"/>
      <c r="I40" s="16"/>
      <c r="J40" s="22"/>
    </row>
    <row r="41" spans="1:10" ht="48" customHeight="1" x14ac:dyDescent="0.25">
      <c r="A41" s="11"/>
      <c r="B41" s="28"/>
      <c r="C41" s="16"/>
      <c r="D41" s="16"/>
      <c r="E41" s="16"/>
      <c r="F41" s="16"/>
      <c r="G41" s="13"/>
      <c r="H41" s="32"/>
      <c r="I41" s="16"/>
      <c r="J41" s="22"/>
    </row>
    <row r="42" spans="1:10" ht="48" customHeight="1" x14ac:dyDescent="0.25">
      <c r="A42" s="11"/>
      <c r="B42" s="28"/>
      <c r="C42" s="16"/>
      <c r="D42" s="16"/>
      <c r="E42" s="16"/>
      <c r="F42" s="16"/>
      <c r="G42" s="13"/>
      <c r="H42" s="32"/>
      <c r="I42" s="16"/>
      <c r="J42" s="22"/>
    </row>
    <row r="43" spans="1:10" ht="48" customHeight="1" x14ac:dyDescent="0.25">
      <c r="A43" s="11"/>
      <c r="B43" s="28"/>
      <c r="C43" s="16"/>
      <c r="D43" s="16"/>
      <c r="E43" s="16"/>
      <c r="F43" s="16"/>
      <c r="G43" s="13"/>
      <c r="H43" s="32"/>
      <c r="I43" s="16"/>
      <c r="J43" s="22"/>
    </row>
    <row r="44" spans="1:10" ht="48" customHeight="1" x14ac:dyDescent="0.25">
      <c r="A44" s="11"/>
      <c r="B44" s="28"/>
      <c r="C44" s="16"/>
      <c r="D44" s="16"/>
      <c r="E44" s="16"/>
      <c r="F44" s="16"/>
      <c r="G44" s="13"/>
      <c r="H44" s="32"/>
      <c r="I44" s="16"/>
      <c r="J44" s="22"/>
    </row>
    <row r="45" spans="1:10" ht="48" customHeight="1" x14ac:dyDescent="0.25">
      <c r="A45" s="11"/>
      <c r="B45" s="28"/>
      <c r="C45" s="16"/>
      <c r="D45" s="16"/>
      <c r="E45" s="16"/>
      <c r="F45" s="16"/>
      <c r="G45" s="13"/>
      <c r="H45" s="32"/>
      <c r="I45" s="16"/>
      <c r="J45" s="22"/>
    </row>
    <row r="46" spans="1:10" ht="48.95" customHeight="1" thickBot="1" x14ac:dyDescent="0.3">
      <c r="A46" s="12"/>
      <c r="B46" s="38"/>
      <c r="C46" s="24"/>
      <c r="D46" s="24"/>
      <c r="E46" s="24"/>
      <c r="F46" s="24"/>
      <c r="G46" s="25"/>
      <c r="H46" s="39"/>
      <c r="I46" s="40"/>
      <c r="J46" s="41"/>
    </row>
    <row r="48" spans="1:10" ht="102" customHeight="1" x14ac:dyDescent="0.25">
      <c r="A48" s="36" t="s">
        <v>120</v>
      </c>
      <c r="B48" s="14"/>
      <c r="C48" s="14"/>
      <c r="D48" s="14"/>
      <c r="E48" s="14"/>
      <c r="F48" s="14"/>
      <c r="G48" s="14"/>
      <c r="H48" s="14"/>
      <c r="I48" s="14"/>
      <c r="J48" s="14"/>
    </row>
    <row r="51" spans="1:10" x14ac:dyDescent="0.25">
      <c r="A51" s="35" t="s">
        <v>121</v>
      </c>
      <c r="B51" s="14"/>
      <c r="C51" s="14"/>
      <c r="D51" s="14"/>
      <c r="E51" s="27"/>
      <c r="F51" s="14"/>
      <c r="G51" s="14"/>
      <c r="H51" s="14"/>
      <c r="I51" s="14"/>
      <c r="J51" s="14"/>
    </row>
    <row r="53" spans="1:10" x14ac:dyDescent="0.25">
      <c r="A53" s="35" t="s">
        <v>122</v>
      </c>
      <c r="B53" s="14"/>
      <c r="C53" s="14"/>
      <c r="D53" s="14"/>
      <c r="E53" s="27"/>
      <c r="F53" s="14"/>
      <c r="G53" s="14"/>
      <c r="H53" s="14"/>
      <c r="I53" s="14"/>
      <c r="J53" s="14"/>
    </row>
    <row r="100" spans="1:1" ht="15.75" x14ac:dyDescent="0.25">
      <c r="A100" t="s">
        <v>123</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14:E14"/>
    <mergeCell ref="B43:G43"/>
    <mergeCell ref="H39:J39"/>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C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Pasiūlymas</vt:lpstr>
      <vt:lpstr>Subtiekėjai ir priedai</vt:lpstr>
      <vt:lpstr>Pasiūlymas!Print_Area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Inesa Gliaudelienė</cp:lastModifiedBy>
  <cp:lastPrinted>2026-01-19T06:49:23Z</cp:lastPrinted>
  <dcterms:created xsi:type="dcterms:W3CDTF">2023-04-04T12:16:45Z</dcterms:created>
  <dcterms:modified xsi:type="dcterms:W3CDTF">2026-01-19T07:06:47Z</dcterms:modified>
</cp:coreProperties>
</file>